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cente Efetivo" sheetId="1" r:id="rId4"/>
    <sheet state="visible" name="Técnico" sheetId="2" r:id="rId5"/>
    <sheet state="visible" name="Professor Substituto" sheetId="3" r:id="rId6"/>
  </sheets>
  <definedNames>
    <definedName hidden="1" localSheetId="0" name="_xlnm._FilterDatabase">'Docente Efetivo'!$B$7:$Q$220</definedName>
    <definedName hidden="1" localSheetId="1" name="_xlnm._FilterDatabase">'Técnico'!$C$7:$Q$91</definedName>
    <definedName hidden="1" localSheetId="2" name="_xlnm._FilterDatabase">'Professor Substituto'!$B$7:$J$543</definedName>
  </definedNames>
  <calcPr/>
  <extLst>
    <ext uri="GoogleSheetsCustomDataVersion2">
      <go:sheetsCustomData xmlns:go="http://customooxmlschemas.google.com/" r:id="rId7" roundtripDataChecksum="R6NHFsTM5dCvViqBEUU7lWK9htLwv6KtKhdsKLBY+SA="/>
    </ext>
  </extLst>
</workbook>
</file>

<file path=xl/sharedStrings.xml><?xml version="1.0" encoding="utf-8"?>
<sst xmlns="http://schemas.openxmlformats.org/spreadsheetml/2006/main" count="3361" uniqueCount="1058">
  <si>
    <t>UNIVERSIDADE FEDERAL DE PERNAMBUCO</t>
  </si>
  <si>
    <t>PRÓ-REITORIA DE GESTÃO DE PESSOAS E QUALIDADE DE VIDA</t>
  </si>
  <si>
    <t xml:space="preserve">Atualização: </t>
  </si>
  <si>
    <t xml:space="preserve">DIRETORIA DE DESENVOLVIMENTO DE PESSOAL                          </t>
  </si>
  <si>
    <t xml:space="preserve">COORDENAÇÃO DE PROVIMENTOS E CONCURSOS                        </t>
  </si>
  <si>
    <t>PAINEL DE CONTROLE DE VALIDADES DOS EDITAIS</t>
  </si>
  <si>
    <t>Edital de Abertua</t>
  </si>
  <si>
    <t>DOU</t>
  </si>
  <si>
    <t>Vagas Previstas Inicialmente</t>
  </si>
  <si>
    <t>Edital de homologação do resultado</t>
  </si>
  <si>
    <t>Unidade</t>
  </si>
  <si>
    <t>Área/Subárea</t>
  </si>
  <si>
    <t>Edital de Suspenção</t>
  </si>
  <si>
    <t>Edital de Prorrogação</t>
  </si>
  <si>
    <t>Prazo de Validade</t>
  </si>
  <si>
    <t>Novos prazos considerando a Lei 14.314/2022</t>
  </si>
  <si>
    <t>Tempo Restante</t>
  </si>
  <si>
    <t>Prorrogável</t>
  </si>
  <si>
    <t>Válido</t>
  </si>
  <si>
    <t>45/2018</t>
  </si>
  <si>
    <t>56/2019</t>
  </si>
  <si>
    <t>CAV - Núcleo de Educação Física</t>
  </si>
  <si>
    <t>Educação Física/Bases teóricas e metodológicas para o ensino das modalidades aquáticas e das lutas</t>
  </si>
  <si>
    <t>38/2020</t>
  </si>
  <si>
    <t>11/2021</t>
  </si>
  <si>
    <t>N/A</t>
  </si>
  <si>
    <t>62/2019</t>
  </si>
  <si>
    <t>CTG - Departamento de Engenharia Elétrica</t>
  </si>
  <si>
    <t>Eletrotécnica Geral</t>
  </si>
  <si>
    <t>63/2019</t>
  </si>
  <si>
    <t>CFCH - Departamento de Ciências Geográficas</t>
  </si>
  <si>
    <t>Ensino de Geografia</t>
  </si>
  <si>
    <t>64/2019</t>
  </si>
  <si>
    <t>CAA - Núcleo de Ciências da Vida</t>
  </si>
  <si>
    <t>Artes/Artes</t>
  </si>
  <si>
    <t>80/2019</t>
  </si>
  <si>
    <t>CTG - Departamento de Engenharia Mecânica</t>
  </si>
  <si>
    <t>61/2018</t>
  </si>
  <si>
    <t>75/2019</t>
  </si>
  <si>
    <t>CAp</t>
  </si>
  <si>
    <t>Estudos Sociais/Geografia</t>
  </si>
  <si>
    <t>12/2021</t>
  </si>
  <si>
    <t>Comunicação e Expressão Artística/Dança</t>
  </si>
  <si>
    <t>76/2019</t>
  </si>
  <si>
    <t>Comunicação e Expressão Artística/Artes</t>
  </si>
  <si>
    <t>Comunicação e Expressão Artística/Espanhol</t>
  </si>
  <si>
    <t>01/2019</t>
  </si>
  <si>
    <t>72/2019</t>
  </si>
  <si>
    <t>CCM</t>
  </si>
  <si>
    <t>Cirurgia Ortopédica</t>
  </si>
  <si>
    <t>13/2021</t>
  </si>
  <si>
    <t>41/2019</t>
  </si>
  <si>
    <t>66/2019</t>
  </si>
  <si>
    <t>CCS - Departamento de Enfermagem</t>
  </si>
  <si>
    <t>Enfermagem/Enfermagem Pediátrica</t>
  </si>
  <si>
    <t>14/2021</t>
  </si>
  <si>
    <t>Enfermagem/Gestão e Educação em Saúde</t>
  </si>
  <si>
    <t>83/2019</t>
  </si>
  <si>
    <t>CCS - Departamento de Educação Física</t>
  </si>
  <si>
    <t>Educação Física/Atividades Rítmicas e Expressivas e Aprendizagem e Controle Motor</t>
  </si>
  <si>
    <t>57/2019</t>
  </si>
  <si>
    <t>105/2019</t>
  </si>
  <si>
    <t>CAC - Departamento de Arquitetura e Urbanismo</t>
  </si>
  <si>
    <t>Planejamento Urbano e Regional</t>
  </si>
  <si>
    <t>15/2021</t>
  </si>
  <si>
    <t>Projeto de Arquitetura, Urbanismo e Paisagismo - Subárea: Desenho Urbano</t>
  </si>
  <si>
    <t>CCS - Departamento de Fisioterapia</t>
  </si>
  <si>
    <t>Saúde Coletiva/Fisioterapia aplicada à Saúde Coletiva</t>
  </si>
  <si>
    <t>58/2019</t>
  </si>
  <si>
    <t>102/2019</t>
  </si>
  <si>
    <t>CTG - Departamento de Engenharia Biomédica</t>
  </si>
  <si>
    <t xml:space="preserve">Biomédica/Neuroengenharia
</t>
  </si>
  <si>
    <t>16/2021</t>
  </si>
  <si>
    <t>CAA - Núcleo de Tecnologia</t>
  </si>
  <si>
    <t>Tecnologia/Subárea: 
Conteúdos 
Avançados de 
Pesquisa 
Operacional e 
Otimização de 
Processos Químicos</t>
  </si>
  <si>
    <t>17/2020</t>
  </si>
  <si>
    <t>Energia/Propulsão
Automotiva</t>
  </si>
  <si>
    <t>74/2019</t>
  </si>
  <si>
    <t>29/2020</t>
  </si>
  <si>
    <t>CCS - Departamento de Nutrição</t>
  </si>
  <si>
    <t>Bases experimentais
da Nutrição / Fisiologia da
Nutrição</t>
  </si>
  <si>
    <t>17/2021</t>
  </si>
  <si>
    <t>CB - Departamento de Fisiologia e Farmacologia</t>
  </si>
  <si>
    <t>Farmacologia / Farmacologia Geral</t>
  </si>
  <si>
    <t>CB - Departamento de Histologia e Embriologia</t>
  </si>
  <si>
    <t>Morfologia / Citologia, Histologia e
Embriologia</t>
  </si>
  <si>
    <t>89/2019</t>
  </si>
  <si>
    <t>28/2021</t>
  </si>
  <si>
    <t>CAC - Departamento de Expressão Gráfica</t>
  </si>
  <si>
    <t>Expressão Gráfica/Metodologias do Ensino da Geometria Gráfica com ênfase em Geometria Projetiva</t>
  </si>
  <si>
    <t>7/2022</t>
  </si>
  <si>
    <t>CCS - Terapia Ocupacional</t>
  </si>
  <si>
    <t>nal e intervenções nos contextos social, de Saúde Mental e de Saúde Coletiva</t>
  </si>
  <si>
    <t>CCA - Núcleo de Gestão</t>
  </si>
  <si>
    <t>Operações e Administração Geral</t>
  </si>
  <si>
    <t>CCJ - Direito Público Geral e Processual</t>
  </si>
  <si>
    <t>Direito Processual Civil e Direito Processual do Trabalho</t>
  </si>
  <si>
    <t>Medicina/Medicina da Família e da Comunidade</t>
  </si>
  <si>
    <t>Medicina/Psiquiatria</t>
  </si>
  <si>
    <t>Medicina/Cirurgia Geral - Cirurgia do Aparelho Digestivo</t>
  </si>
  <si>
    <t>Medicina/Pneumologia</t>
  </si>
  <si>
    <t>34/2021</t>
  </si>
  <si>
    <t>CAC - Música</t>
  </si>
  <si>
    <t xml:space="preserve"> Instrumento de Sopro/Trompete - Arranjo</t>
  </si>
  <si>
    <t>38/2021</t>
  </si>
  <si>
    <t>CTG -Departamento de Engenharia Química</t>
  </si>
  <si>
    <t>Modelagem matemática, computação aplicada e controle de
processos químicos/Métodos numéricos na Engenharia
Química.</t>
  </si>
  <si>
    <t>07/2022</t>
  </si>
  <si>
    <t>Engenharia de Processos Químicos e Bioquímica/Processos
Bioquímicos</t>
  </si>
  <si>
    <t xml:space="preserve">Medicina/Hematologia </t>
  </si>
  <si>
    <t>CB - Departamento de Antibióticos</t>
  </si>
  <si>
    <t>Química Orgânica</t>
  </si>
  <si>
    <t>CAC - Artes</t>
  </si>
  <si>
    <t>Artes Visuais/Teoria da Arte e Processos de Criação</t>
  </si>
  <si>
    <t>40/2021</t>
  </si>
  <si>
    <t>Música e Tecnologia/Educação Musical</t>
  </si>
  <si>
    <t>39/2021</t>
  </si>
  <si>
    <t>12/2022</t>
  </si>
  <si>
    <t>CAV - Núcleo de Saúde Coletiva</t>
  </si>
  <si>
    <t>Epidemiologia e Vigilância em Saúde</t>
  </si>
  <si>
    <t>08/2023</t>
  </si>
  <si>
    <t>CAV - Núcleo de Biologia</t>
  </si>
  <si>
    <t>Relações Étnico Raciais *</t>
  </si>
  <si>
    <t>CAV - Núcleo de Nutrição</t>
  </si>
  <si>
    <t>Ciência e Tecnologia de Alimentos</t>
  </si>
  <si>
    <t>CAA - Núcleo de Formação Docente</t>
  </si>
  <si>
    <t>Educação das Relações Étnico-Raciais</t>
  </si>
  <si>
    <t>Educação - Educação Escolar Indígena *</t>
  </si>
  <si>
    <t>Matemática</t>
  </si>
  <si>
    <t>Educação - Fundamentos da Educação *</t>
  </si>
  <si>
    <t>Química Analítica e Geral</t>
  </si>
  <si>
    <t>Físico-Química, Inorgânica e Geral **</t>
  </si>
  <si>
    <t>CAA - Núcleo de Gestão</t>
  </si>
  <si>
    <t>Finanças, Contabilidade e Administração Geral - Contabilidade Geral e Gerencial *</t>
  </si>
  <si>
    <t>Métodos Quantitativos em Gestão</t>
  </si>
  <si>
    <t>CTG - Engenharia Civil e Ambiental</t>
  </si>
  <si>
    <t>Engenharia Civil - Engenharia de tráfego e projeto geométrico de vias</t>
  </si>
  <si>
    <t>Engenharia Civil - Logística, redes de infraestrutura e serviços de transportes</t>
  </si>
  <si>
    <t>CTG - Eletrônica e Sistemas</t>
  </si>
  <si>
    <t>Eletrônica - Eletrônica</t>
  </si>
  <si>
    <t>CTG - Oceanografia</t>
  </si>
  <si>
    <t>Oceanografia Química - Elementos traço (metais) no oceano</t>
  </si>
  <si>
    <t>CTG - Energia Nuclear</t>
  </si>
  <si>
    <t>Área: Uso de geotecnologias, modelagem matemática e robótica para avaliação da dinâmica da água, do carbono e da vegetação no bioma Caatinga</t>
  </si>
  <si>
    <t>CCJ - Teoria Geral do Direito e Direito Privado</t>
  </si>
  <si>
    <t>Direito - Subárea: Direito Empresarial</t>
  </si>
  <si>
    <t>CCJ - Direito Público Especializado</t>
  </si>
  <si>
    <t>Direito - Subárea: Direito Financeiro e Tributário</t>
  </si>
  <si>
    <t>Direito - Subárea: Direito Constitucional e Instituições do Direito Público e Privado *</t>
  </si>
  <si>
    <t>Teatro - Pedagogia do Teatro</t>
  </si>
  <si>
    <t>Instrumento de Sopro - Trompete</t>
  </si>
  <si>
    <t>CAC - Ciência da Informação</t>
  </si>
  <si>
    <t>Fundamentos de Ciência da Informação *</t>
  </si>
  <si>
    <r>
      <rPr>
        <rFont val="Calibri"/>
        <color theme="1"/>
        <sz val="8.0"/>
      </rPr>
      <t>CE - Métodos e Técnicas de Ensino</t>
    </r>
    <r>
      <rPr>
        <rFont val="Calibri"/>
        <color rgb="FF000000"/>
        <sz val="10.0"/>
      </rPr>
      <t xml:space="preserve"> </t>
    </r>
    <r>
      <rPr>
        <rFont val="Calibri"/>
        <color rgb="FFEA4335"/>
        <sz val="10.0"/>
      </rPr>
      <t>*Ensino e Currículo</t>
    </r>
  </si>
  <si>
    <t>Educação das Relações Étnico-raciais</t>
  </si>
  <si>
    <t>CCS - Prótese e Cirurgia Buco-Facial</t>
  </si>
  <si>
    <t>Odontologia - Dentística *</t>
  </si>
  <si>
    <t>CCS - Fisiologia e Farmacologia</t>
  </si>
  <si>
    <t>Fisiologia - Fisiologia Humana e Animal Comparada</t>
  </si>
  <si>
    <t>CFCH - História</t>
  </si>
  <si>
    <t>História da África *</t>
  </si>
  <si>
    <t>CCM - Centro de Ciências Médicas</t>
  </si>
  <si>
    <t>Neuropsiquiatria - Neurologia Clínica</t>
  </si>
  <si>
    <t>Área: Clínica Médica - Subárea: Pneumologia</t>
  </si>
  <si>
    <t>Clínica Médica - Semiologia e Urgências Clínicas</t>
  </si>
  <si>
    <t>Neuropsiquiatria - Psiquiatria</t>
  </si>
  <si>
    <t>CCEN - Química Fundamental</t>
  </si>
  <si>
    <t>Química Analítica</t>
  </si>
  <si>
    <t>CCEN - Física</t>
  </si>
  <si>
    <t>Física Geral e suas subáreas</t>
  </si>
  <si>
    <t>Física Experimental e suas subáreas</t>
  </si>
  <si>
    <t>CCEN - Matemática</t>
  </si>
  <si>
    <t>Álgebra</t>
  </si>
  <si>
    <t>Análise</t>
  </si>
  <si>
    <t>Combinatória</t>
  </si>
  <si>
    <t>Geometria Diferencial</t>
  </si>
  <si>
    <t>04/2022</t>
  </si>
  <si>
    <t>03/2023</t>
  </si>
  <si>
    <t>Ciências Exatas e da Natureza/Matemática</t>
  </si>
  <si>
    <t>02/2024</t>
  </si>
  <si>
    <t>13/2022</t>
  </si>
  <si>
    <t>02/2023</t>
  </si>
  <si>
    <t>Arquitetura e Urbanismo/ CAC</t>
  </si>
  <si>
    <t>Projeto de Arquitetura, Urbanismo e Paisagismo/ Projeto Arquitetônico</t>
  </si>
  <si>
    <t>SIM</t>
  </si>
  <si>
    <t>Conforto Ambiental</t>
  </si>
  <si>
    <t>Departamento de Ciência da Informação/ CAC</t>
  </si>
  <si>
    <t>Organização e representação da informação e do conhecimento</t>
  </si>
  <si>
    <t>Centro de Ciências Médicas/ CCM</t>
  </si>
  <si>
    <t>Cirurgia/ Introdução à clínica e à técnica cirúrgica</t>
  </si>
  <si>
    <t>Medicina Tropical/ Microbiologia e Imunologia</t>
  </si>
  <si>
    <t>Clínica Médica/ Alergologia e Imunologia Clínica</t>
  </si>
  <si>
    <t>Clínica Médica/ Geriatria</t>
  </si>
  <si>
    <t>Clínica Médica/ Pneumologia</t>
  </si>
  <si>
    <t>Núcleo de Design/ CAA</t>
  </si>
  <si>
    <t>Design, gestão e consumo do produto de moda</t>
  </si>
  <si>
    <t>Núcleo de Ciências da Vida/ CAA</t>
  </si>
  <si>
    <t>Medicina/ Endocrinologia</t>
  </si>
  <si>
    <t>Medicina/ Cirurgia geral - Cirurgia do Aparelho Digestivo</t>
  </si>
  <si>
    <t>Medicina/ Ginecologia e Obstetrícia</t>
  </si>
  <si>
    <t>Medicina/ Medicina de Família e Comunidade</t>
  </si>
  <si>
    <t>Medicina/ Urgência e Emergência</t>
  </si>
  <si>
    <t>Departamento de Química Fundamental/ CCEN</t>
  </si>
  <si>
    <t>Química Teórica e Computacional</t>
  </si>
  <si>
    <t>Departamento de Fisiologia e Farmacologia/ CB</t>
  </si>
  <si>
    <t>Farmacologia/ Farmacologia Molecular</t>
  </si>
  <si>
    <t>Departamento de Bioquímica/ CB</t>
  </si>
  <si>
    <t>Bioquímica</t>
  </si>
  <si>
    <t>Departamento de Anatomia/ CB</t>
  </si>
  <si>
    <t>Anatomia/ Anatomia Humana</t>
  </si>
  <si>
    <t>Departamento de Educação Física/ CCS</t>
  </si>
  <si>
    <t>Educação Física/ Biomecânica</t>
  </si>
  <si>
    <t>Departamento de Ciências Administrativas/CCSA</t>
  </si>
  <si>
    <t>Administração/ Administração Geral</t>
  </si>
  <si>
    <t>Departamento de Ciências Contábeis e Atuariais/ CCSA</t>
  </si>
  <si>
    <t>Auditoria</t>
  </si>
  <si>
    <t>Atuária/ Gestão Atuarial</t>
  </si>
  <si>
    <t>Departamento de Economia/ CSSA</t>
  </si>
  <si>
    <t>Teoria Econômica</t>
  </si>
  <si>
    <t>Departamento de Hotelaria e Turismo/ CCSA</t>
  </si>
  <si>
    <t>Hotelaria/ Hospedagem e Governança</t>
  </si>
  <si>
    <t>Turismo e Hotelaria</t>
  </si>
  <si>
    <t>Departamento de Serviço Social/ CCSA</t>
  </si>
  <si>
    <t>Fundamentos históricos e teórico metodológicos do Serviço Social</t>
  </si>
  <si>
    <t>Centro de Informática/ CIn</t>
  </si>
  <si>
    <t>Informática/ Ciência da Computação</t>
  </si>
  <si>
    <t>Departamento de Políticas e Gestão da Educação/ CE</t>
  </si>
  <si>
    <t>Política e Gestão da Educação/ Organização, Gestão e 
Financiamento da Educação</t>
  </si>
  <si>
    <t>06/2023</t>
  </si>
  <si>
    <t>01/2024</t>
  </si>
  <si>
    <t>Núcleo de Tecnologia/ CAA</t>
  </si>
  <si>
    <t>Tecnologia/ Gestão e Otimização de Sistemas Produtivos</t>
  </si>
  <si>
    <t>Curso de Nutrição/ CAV</t>
  </si>
  <si>
    <t>Nutrição/ Alimentação Institucional</t>
  </si>
  <si>
    <t>Departamento de Música/ CAC</t>
  </si>
  <si>
    <t>Música/ Instrumento de Cordas - Contrabaixo Acústico</t>
  </si>
  <si>
    <t>Música/ Educação Musical - Estágio</t>
  </si>
  <si>
    <t>Departamento de Letras/ CAC</t>
  </si>
  <si>
    <t>Língua Espanhola/ Linguística</t>
  </si>
  <si>
    <r>
      <rPr>
        <rFont val="Calibri"/>
        <color theme="1"/>
        <sz val="9.0"/>
      </rPr>
      <t xml:space="preserve">Língua Inglesa/ Inglês Instrumental </t>
    </r>
    <r>
      <rPr>
        <rFont val="Calibri"/>
        <i/>
        <color theme="1"/>
        <sz val="9.0"/>
      </rPr>
      <t>(English for Specific Purposes)</t>
    </r>
  </si>
  <si>
    <t>Departamento de Comunicação Social/ CAC</t>
  </si>
  <si>
    <t>Reconfigurações dos processos e práticas jornalísticas</t>
  </si>
  <si>
    <t>Farmacologia/ Farmacologia molecular</t>
  </si>
  <si>
    <t>Departamento de Estatística/ CCEN</t>
  </si>
  <si>
    <t>Estatística</t>
  </si>
  <si>
    <t>Departamento de Matemática/</t>
  </si>
  <si>
    <t>Matemática / Álgebra</t>
  </si>
  <si>
    <t>Matemática / Geometria e Topologia</t>
  </si>
  <si>
    <t>Clínica Médica/
Gastroenterologia</t>
  </si>
  <si>
    <t>Patologia/ Anatomia Patológica</t>
  </si>
  <si>
    <t>Patologia/ Processos Patológicos Gera</t>
  </si>
  <si>
    <t>Saúde Coletiva/ Epidemiologia; Políticas, planejamento e gestão em saúde; Ciências Sociais e Humanas em saúde</t>
  </si>
  <si>
    <t>Educação Física/ Modalidades Esportivas de Quadra</t>
  </si>
  <si>
    <t>Departamento de Nutrição/ CCS</t>
  </si>
  <si>
    <t>Alimentação e Dietética</t>
  </si>
  <si>
    <t>Departamento de Prótese e Cirurgia Buco-Facial/ CCS</t>
  </si>
  <si>
    <t>Odontologia/ Cirurgia e Traumatologia Buco Maxilo Facial</t>
  </si>
  <si>
    <t>Departamento de Enfermagem/ CCS</t>
  </si>
  <si>
    <t>Enfermagem/ Enfermagem Pediátrica</t>
  </si>
  <si>
    <t>Departamento de Ensino e Currículo/ CE</t>
  </si>
  <si>
    <t>Didática, Teoria Curricular e Pesquisa e Prática Pedagógica</t>
  </si>
  <si>
    <t>Ensino de Ciências Sociais</t>
  </si>
  <si>
    <t>Departamento de Ciências Geográficas/ CFCH</t>
  </si>
  <si>
    <t>Geografia/ Ensino de Geografia – Geografia Física</t>
  </si>
  <si>
    <t>Departamento de História/ CFCH</t>
  </si>
  <si>
    <t>Teoria da História</t>
  </si>
  <si>
    <t>Informática / Ciência da Computação</t>
  </si>
  <si>
    <t>Departamento de Engenharia Mecânica/ CTG</t>
  </si>
  <si>
    <t>Engenharia Naval / Projeto de Sistemas Flutuantes</t>
  </si>
  <si>
    <t>Departamento de Engenharia Cartográfica/ CTG</t>
  </si>
  <si>
    <t>Cartografia e Fotogrametria</t>
  </si>
  <si>
    <t>Topografia e Geodésia</t>
  </si>
  <si>
    <t>Cartografia e Topografia</t>
  </si>
  <si>
    <t>Departamento de Engenharia Elétrica/ CTG</t>
  </si>
  <si>
    <t>Engenharia de Controle e Automação</t>
  </si>
  <si>
    <t>Departamento de Engenharia Eletrônica e Sistemas/ CTG</t>
  </si>
  <si>
    <t>Telecomunicações/ Redes e Sistemas Distribuídos</t>
  </si>
  <si>
    <t>Departamento de Geologia/ CTG</t>
  </si>
  <si>
    <t>Geologia - Geologia Geral</t>
  </si>
  <si>
    <t>16/2023</t>
  </si>
  <si>
    <t>06/2024</t>
  </si>
  <si>
    <t>NÚCLEO DE CIÊNCIAS DA VIDA</t>
  </si>
  <si>
    <t>MEDICINA - GASTROENTEROLOGIA</t>
  </si>
  <si>
    <t>MEDICINA - MEDICINA DE FAMILIA E COMUNIDADE</t>
  </si>
  <si>
    <t>NÚCLEO DE FORMAÇÃO DE DOCENTES</t>
  </si>
  <si>
    <t>ENSINO DA QUIMICA</t>
  </si>
  <si>
    <t>NÚCLEO DE GESTÃO</t>
  </si>
  <si>
    <t>TEORIA ECONOMICA</t>
  </si>
  <si>
    <t>DEPARTAMENTO DE ARQUITETURA E URBANISMO</t>
  </si>
  <si>
    <t>PROJETO DE ARQUITETURA, URBANISMO E PAISAGISMO - PROJETO ARQUITETÔNICO</t>
  </si>
  <si>
    <t>DEPARTAMENTO DE DESIGN</t>
  </si>
  <si>
    <t>DESIGN/ DESIGN DE PRODUTO</t>
  </si>
  <si>
    <t>DESIGN/ ERGONOMIA</t>
  </si>
  <si>
    <t>DEPARTAMENTO DE MUSICA</t>
  </si>
  <si>
    <t>MUSICA - TEORIA MUSICAL / COMPOSICAO</t>
  </si>
  <si>
    <t>MUSICA / PSICOLOGIA DA EDUCACAO MUSICAL / ESTAGIO</t>
  </si>
  <si>
    <t>CURSO DE ENFERMAGEM</t>
  </si>
  <si>
    <t>ENFERMAGEM HOSPITALAR/ PATOLOGIA, CUIDADOS CLINICOS E CIRURGICOS</t>
  </si>
  <si>
    <t>ENFERMAGEM HOSPITALAR/ PATOLOGIA, SEMIOLOGIA, CLINICA MEDICA E UNIDADES COMPLEXAS</t>
  </si>
  <si>
    <t>COLEGIO DE APLICACAO</t>
  </si>
  <si>
    <t>HUMANIDADES/ FILOSOFIA</t>
  </si>
  <si>
    <t>DEPARTAMENTO DE ANTIBIOTICOS</t>
  </si>
  <si>
    <t>TOXICOLOGIA</t>
  </si>
  <si>
    <t>DEPARTAMENTO DE BIOFISICA E RADIOBIOLOGIA</t>
  </si>
  <si>
    <t>BIOFISICA/ BIOFISICA DE PROCESSOS E SISTEMAS</t>
  </si>
  <si>
    <t>DEPARTAMENTO DE BOTANICA</t>
  </si>
  <si>
    <t>BOTANICA- MACROECOLOGIA VEGETAL</t>
  </si>
  <si>
    <t>BOTANICA- SISTEMATICA DE FANEROGAMAS</t>
  </si>
  <si>
    <t>DEPARTAMENTO DE HISTOLOGIA E EMBRIOLOGIA</t>
  </si>
  <si>
    <t>MORFOLOGIA/ CITOLOGIA, HISTOLOGIA E EMBRIOLOGIA</t>
  </si>
  <si>
    <t>DEPARTAMENTO DE DIREITO PÚBLICO GERAL E PROCESSUAL</t>
  </si>
  <si>
    <t>DIREITO - DIREITO DO TRABALHO E LEGISLACAO SOCIAL</t>
  </si>
  <si>
    <t>COORDENACAO DA AREA ACADEMICA DE GINECOLOGIA-OBSTETRICIA</t>
  </si>
  <si>
    <t>GINECOLOGIA E OBSTETRICIA/ OBSTETRICIA</t>
  </si>
  <si>
    <t>COORDENACAO DA AREA ACADEMICA DE PATOLOGIA</t>
  </si>
  <si>
    <t>PATOLOGIA – PROCESSOS PATOLOGICOS GERAIS</t>
  </si>
  <si>
    <t>PATOLOGIA/ ANATOMIA PATOLOGICA</t>
  </si>
  <si>
    <t>DEPARTAMENTO DE PROTESE E CIRURGIA BUCO-FACIAL</t>
  </si>
  <si>
    <t>ODONTOLOGIA – ENDODONTIA</t>
  </si>
  <si>
    <t>DEPARTAMENTO DE ENFERMAGEM</t>
  </si>
  <si>
    <t>ENFERMAGEM/ ENFERMAGEM EM SAUDE DO ADULTO E DO IDOSO</t>
  </si>
  <si>
    <t>DEPARTAMENTO DE CIENCIAS CONTABEIS E ATUARIAIS</t>
  </si>
  <si>
    <t>CONTABILIDADE TRIBUTARIA</t>
  </si>
  <si>
    <t>PERÍCIA CONTÁBIL</t>
  </si>
  <si>
    <t>DEPARTAMENTO DE SERVIÇO SOCIAL</t>
  </si>
  <si>
    <t>POLITICA SOCIAL</t>
  </si>
  <si>
    <t>DEPARTAMENTO DE FUNDAMENTOS SOCIOFILOSÓFICOS DA EDUCAÇÃO</t>
  </si>
  <si>
    <t>FUNDAMENTOS SOCIOANTROPOLOGICOS DA EDUCACAO</t>
  </si>
  <si>
    <t>DEPARTAMENTO DE POLÍTICAS E GESTÃO DA EDUCAÇÃO</t>
  </si>
  <si>
    <t>POLITICA E GESTAO DA EDUCACAO/ ORGANIZACAO, GESTAO E FINANCIAMENTO DA EDUCACAO</t>
  </si>
  <si>
    <t>DEPARTAMENTO DE PSICOLOGIA, INCLUSAO E EDUCACAO</t>
  </si>
  <si>
    <t>PSICOLOGIA DA EDUCACAO</t>
  </si>
  <si>
    <t>DEPARTAMENTO DE ARQUEOLOGIA</t>
  </si>
  <si>
    <t>ARQUEOLOGIA/ TEORIA E PRATICA DA CONSERVACAO E PRESERVACAO</t>
  </si>
  <si>
    <t>DEPARTAMENTO DE CIÊNCIA POLÍTICA</t>
  </si>
  <si>
    <t>RELACOES INTERNACIONAIS - ECONOMIA POLITICA INTERNACIONAL E COMERCIO EXTERIOR</t>
  </si>
  <si>
    <t>DEPARTAMENTO DE FILOSOFIA</t>
  </si>
  <si>
    <t>ENSINO DA FILOSOFIA</t>
  </si>
  <si>
    <t>FILOSOFIA AFROAMERINDIA</t>
  </si>
  <si>
    <t>DEPARTAMENTO DE HISTORIA</t>
  </si>
  <si>
    <t>HISTORIA INDIGENA</t>
  </si>
  <si>
    <t>DEPARTAMENTO DE PSICOLOGIA</t>
  </si>
  <si>
    <t>PSICOLOGIA, POLITICA PUBLICAS E DIREITOS HUMANOS</t>
  </si>
  <si>
    <t>CENTRO DE INFORMÁTICA</t>
  </si>
  <si>
    <t>INFORMATICA - CIENCIA DA COMPUTACAO</t>
  </si>
  <si>
    <t>DEPARTAMENTO DE ENERGIA NUCLEAR</t>
  </si>
  <si>
    <t>TECNOLOGIAS ENERGETICAS E NUCLEARES/ APLICACOES DAS RADIACOES NA INDUSTRIA</t>
  </si>
  <si>
    <t>DEPARTAMENTO DE ENGENHARIA BIOMEDICA</t>
  </si>
  <si>
    <t>ENGENHARIA BIOMEDICA / NEUROENGENHARIA</t>
  </si>
  <si>
    <t>DEPARTAMENTO DE ENGENHARIA CARTOGRÁFICA</t>
  </si>
  <si>
    <t>CARTOGRAFIA E FOTOGRAMETRIA</t>
  </si>
  <si>
    <t>DEPARTAMENTO DE ENGENHARIA DE PRODUÇÃO</t>
  </si>
  <si>
    <t>ENGENHARIA DE PRODUCAO - DECISAO E SISTEMAS</t>
  </si>
  <si>
    <t>DEPARTAMENTO DE ENGENHARIA ELETRONICA E SISTEMAS</t>
  </si>
  <si>
    <t>TELECOMUNICACOES - COMUNICACOES MOVEIS</t>
  </si>
  <si>
    <t>DEPARTAMENTO DE ENGENHARIA QUIMICA</t>
  </si>
  <si>
    <t>CONTROLE DE QUALIDADE</t>
  </si>
  <si>
    <t>DEPARTAMENTO DE GEOLOGIA</t>
  </si>
  <si>
    <t>GEOLOGIA/ GEOLOGIA DE ENGENHARIA</t>
  </si>
  <si>
    <t>12/2024</t>
  </si>
  <si>
    <t>03/2025</t>
  </si>
  <si>
    <t>FINANÇAS, CONTABILIDADE E ADMINISTRAÇÃO GERAL / CONTABILIDADE GERAL E GERENCIAL</t>
  </si>
  <si>
    <t>NÚCLEO DE FORMAÇÃO DOCENTE</t>
  </si>
  <si>
    <t>FÍSICA GERAL E EXPERIMENTAL</t>
  </si>
  <si>
    <t>CURSO DE SAÚDE COLETIVA</t>
  </si>
  <si>
    <t>SAÚDE COLETIVA / POLÍTICA, PLANEJAMENTO E GESTÃO EM SAÚDE</t>
  </si>
  <si>
    <t>DEPARTAMENTO DE ANTIBIÓTICOS</t>
  </si>
  <si>
    <t>MICROBIOLOGIA / BACTERIOLOGIA CLÍNICA</t>
  </si>
  <si>
    <t>DEPARTAMENTO DE FISIOLOGIA E FARMACOLOGIA</t>
  </si>
  <si>
    <t>FISIOLOGIA / FISIOLOGIA HUMANA</t>
  </si>
  <si>
    <t>DEPARTAMENTO DE ZOOLOGIA</t>
  </si>
  <si>
    <t>ZOOLOGIA / ECOLOGIA ANIMAL</t>
  </si>
  <si>
    <t>DEPARTAMENTO DE ESTATÍSTICA</t>
  </si>
  <si>
    <t>ESTATÍSTICA</t>
  </si>
  <si>
    <t>DEPARTAMENTO DE FÍSICA</t>
  </si>
  <si>
    <t>FÍSICA EXPERIMENTAL / FÍSICA DA MATÉRIA CONDENSADA E DE MATERIAIS EXPERIMENTAL; ÓPTICA EXPERIMENTAL; DINÂMICA NÃO-LINEAR, CAOS E SISTEMAS COMPLEXOS EXPERIMENTAL</t>
  </si>
  <si>
    <t>DEPARTAMENTO DE MATEMÁTICA</t>
  </si>
  <si>
    <t>MATEMÁTICA / COMBINATÓRIA</t>
  </si>
  <si>
    <t>CENTRO DE CIÊNCIAS JURÍDICAS</t>
  </si>
  <si>
    <t>DIREITO/DIREITO PROCESSUAL E PRÁTICAS JURÍDICAS CIVIL E TRABALHISTA</t>
  </si>
  <si>
    <t>CENTRO DE CIÊNCIAS MÉDICAS</t>
  </si>
  <si>
    <t>CIRURGIA / CIRURGIA VASCULAR</t>
  </si>
  <si>
    <t>NEUROPSIQUIATRIA/ PSIQUIATRIA</t>
  </si>
  <si>
    <t>CLÍNICA MÉDICA / PNEUMOLOGIA</t>
  </si>
  <si>
    <t>PATOLOGIA / ANATOMIA PATOLÓGICA</t>
  </si>
  <si>
    <t>ENFERMAGEM EM SAUDE DA MULHER</t>
  </si>
  <si>
    <t>DEPARTAMENTO DE CIÊNCIAS FARMACÊUTICA</t>
  </si>
  <si>
    <t>FARMÁCIA HOSPITALAR E CLÍNICA</t>
  </si>
  <si>
    <t>DEPARTAMENTO DE FISIOTERAPIA</t>
  </si>
  <si>
    <t>CINESIOLOGIA / AVALIAÇÃO EM FISIOTERAPIA</t>
  </si>
  <si>
    <t>DEPARTAMENTO DE NUTRIÇÃO</t>
  </si>
  <si>
    <t>ALIMENTAÇÃO E DIETÉTICA</t>
  </si>
  <si>
    <t>DEPARTAMENTO DE CIÊNCIAS CONTÁBEIS E ATUARIAIS</t>
  </si>
  <si>
    <t>CONTABILIDADE TRIBUTÁRIA / TRIBUTAÇÃO SOBRE RENDA E PATRIMÔNIO</t>
  </si>
  <si>
    <t>SISTEMAS DE INFORMAÇÕES CONTÁBEIS</t>
  </si>
  <si>
    <t>DEPARTAMENTO DE ENSINO E CURRÍCULO</t>
  </si>
  <si>
    <t>ENSINO DE LÍNGUA PORTUGUESA E LITERATURA</t>
  </si>
  <si>
    <t>DEPARTAMENTO DE ANTROPOLOGIA E MUSEOLOGIA</t>
  </si>
  <si>
    <t>MUSEOLOGIA / MUSEOLOGIA</t>
  </si>
  <si>
    <t>DEPARTAMENTO DE HISTÓRIA</t>
  </si>
  <si>
    <t>HISTÓRIA ANTIGA</t>
  </si>
  <si>
    <t>DEPARTAMENTO DE SOCIOLOGIA</t>
  </si>
  <si>
    <t>SOCIOLOGIA GERAL</t>
  </si>
  <si>
    <t>INFORMÁTICA / CIÊNCIA DA COMPUTAÇÃO</t>
  </si>
  <si>
    <t>DEPARTAMENTO DE ENGENHARIA BIOMÉDICA</t>
  </si>
  <si>
    <t>BIOPOLÍMERO E APLICAÇÕES EM SAÚDE</t>
  </si>
  <si>
    <t>DEPARTAMENTO DE ENGENHARIA CIVIL E AMBIENTAL</t>
  </si>
  <si>
    <t>ENGENHARIA CIVIL / MECÂNICA TÉCNICA</t>
  </si>
  <si>
    <t>DEPARTAMENTO DE ENGENHARIA MECÂNICA</t>
  </si>
  <si>
    <t>MATERIAIS E FABRICAÇÃO / MATERIAIS METÁLICOS - ESTRUTURA, PROPRIEDADES, PROCESSAMENTO, CARACTERIZAÇÃO E SOLDAGEM.</t>
  </si>
  <si>
    <t>MECATRÔNICA / AUTOMAÇÃO E CONTROLE</t>
  </si>
  <si>
    <t>ENERGIAS RENOVÁVEIS / ENERGIA SOLAR</t>
  </si>
  <si>
    <t>GEOLOGIA / GEOLOGIA DE ENGENHARIA</t>
  </si>
  <si>
    <t>TOTAL</t>
  </si>
  <si>
    <t>Vagas previstas inicialmente</t>
  </si>
  <si>
    <t>Campus</t>
  </si>
  <si>
    <t>Cargo</t>
  </si>
  <si>
    <t>Tempo restante</t>
  </si>
  <si>
    <t>53/2018</t>
  </si>
  <si>
    <t>23/2020</t>
  </si>
  <si>
    <t>RECIFE</t>
  </si>
  <si>
    <t>Administrador de  Edifícios</t>
  </si>
  <si>
    <t>35/2020</t>
  </si>
  <si>
    <t>18/2021</t>
  </si>
  <si>
    <t>Assistente em Administração</t>
  </si>
  <si>
    <t>Desenhista de Artes Gráficas</t>
  </si>
  <si>
    <t>Técnico de Laboratório/Área Biologia</t>
  </si>
  <si>
    <t>Técnico de Laboratório/Área Nutrição e Dietética</t>
  </si>
  <si>
    <t>Técnico de Laboratório / Área: Química</t>
  </si>
  <si>
    <t>Técnico de Tecnologia da 
Informação/área Sistemas</t>
  </si>
  <si>
    <t>Técnico em Artes Gráficas</t>
  </si>
  <si>
    <t>Técnico em Contabilidade</t>
  </si>
  <si>
    <t>Técnico em Eletrotécnica</t>
  </si>
  <si>
    <t>Técnico em Mecânica</t>
  </si>
  <si>
    <t>Técnico em Radiologia</t>
  </si>
  <si>
    <t>Administrador</t>
  </si>
  <si>
    <t>Analista de Tecnologia da Informação/Área Sistemas</t>
  </si>
  <si>
    <t>Arquiteto e Urbanista</t>
  </si>
  <si>
    <t>Assistente Social</t>
  </si>
  <si>
    <t>Diretor de Produção</t>
  </si>
  <si>
    <t>Economista</t>
  </si>
  <si>
    <t>Engenheiro/Área Ambiental</t>
  </si>
  <si>
    <t>Engenheiro/Área Elétrica</t>
  </si>
  <si>
    <t>Engenheiro/Área Mecânica</t>
  </si>
  <si>
    <t>Médico/Área: Cardiologia</t>
  </si>
  <si>
    <t>Médico/Área:Clínica Médica</t>
  </si>
  <si>
    <t>Médico/Área: Psiquiatria</t>
  </si>
  <si>
    <t>Químico</t>
  </si>
  <si>
    <t>Sanitarista</t>
  </si>
  <si>
    <t>VITÓRIA</t>
  </si>
  <si>
    <t>Administrador de Edifícios</t>
  </si>
  <si>
    <t>Psicólogo</t>
  </si>
  <si>
    <t>Tecnólogo/Formação: Segurança Privada</t>
  </si>
  <si>
    <t>CARUARU</t>
  </si>
  <si>
    <t xml:space="preserve"> Técnico em Enfermagem</t>
  </si>
  <si>
    <t>Técnico de 
Tecnologia da Informação/área Sistemas</t>
  </si>
  <si>
    <t>Biomédico</t>
  </si>
  <si>
    <t>Enfermeiro</t>
  </si>
  <si>
    <t>38/2019</t>
  </si>
  <si>
    <t>20/2020</t>
  </si>
  <si>
    <t>Assistente de Alunos</t>
  </si>
  <si>
    <t>19/2021</t>
  </si>
  <si>
    <t>Assistente de Tecnologia da Informação</t>
  </si>
  <si>
    <t xml:space="preserve">Confeccionador de Instrumentos Musicais </t>
  </si>
  <si>
    <t>Editor de Imagem</t>
  </si>
  <si>
    <t xml:space="preserve">Técnico de Laboratório – área Informática </t>
  </si>
  <si>
    <t>Técnico de Laboratório – área Mecânica</t>
  </si>
  <si>
    <t>Técnico de Laboratório – área Mineração</t>
  </si>
  <si>
    <t>Técnico de Laboratório – área Morfofuncional</t>
  </si>
  <si>
    <t xml:space="preserve">Técnico em Audiovisual </t>
  </si>
  <si>
    <t>Técnico em Química</t>
  </si>
  <si>
    <t>Técnico em Segurança do Trabalho</t>
  </si>
  <si>
    <t>Tradutor e Intérprete de Linguagem de Sinais</t>
  </si>
  <si>
    <t>Analista de Tecnologia da Informação/Área: Suporte/Redes</t>
  </si>
  <si>
    <t>Engenheiro de Segurança do Trabalho</t>
  </si>
  <si>
    <t>Físico</t>
  </si>
  <si>
    <t>Técnico de Laboratório – área Informática</t>
  </si>
  <si>
    <t>42/2021</t>
  </si>
  <si>
    <t>10/2022</t>
  </si>
  <si>
    <t>Técnico em Enfermagem</t>
  </si>
  <si>
    <t>07/2023</t>
  </si>
  <si>
    <t>Técnico de Tecnologia da 
Informação/área Suporte e Redes</t>
  </si>
  <si>
    <t>Bibloiotecário-Documentalista</t>
  </si>
  <si>
    <t>Contador</t>
  </si>
  <si>
    <t>Engenheiro Civil</t>
  </si>
  <si>
    <t>Estatístico</t>
  </si>
  <si>
    <t>Farmacêutico</t>
  </si>
  <si>
    <t xml:space="preserve">Fisioterapeuta </t>
  </si>
  <si>
    <t>Fonoaudiólogo</t>
  </si>
  <si>
    <t>Médico: Pediatria</t>
  </si>
  <si>
    <t>Médico: Dermatologia</t>
  </si>
  <si>
    <t>Médico: Geriatria</t>
  </si>
  <si>
    <t>Médico: Ginecologia</t>
  </si>
  <si>
    <t>Médico: Medicina do trabalho</t>
  </si>
  <si>
    <t>Médico Veterinário</t>
  </si>
  <si>
    <t>Nutricionista</t>
  </si>
  <si>
    <t>Pedágogo</t>
  </si>
  <si>
    <t xml:space="preserve">Odontologo - 30 horas DL 1445-76 </t>
  </si>
  <si>
    <t>Odontologo - 40 horas</t>
  </si>
  <si>
    <t>Técnico em Assuntos Educacionais</t>
  </si>
  <si>
    <t>Terapeuta Ocupacional</t>
  </si>
  <si>
    <t xml:space="preserve">Tecnologo Formação: Produção Audiovisual </t>
  </si>
  <si>
    <t>Tecnologo Formação: Produção Cutural</t>
  </si>
  <si>
    <t>10/2023</t>
  </si>
  <si>
    <t>15/2023</t>
  </si>
  <si>
    <t>Assistente em administração</t>
  </si>
  <si>
    <t>16/2024</t>
  </si>
  <si>
    <t>Técnico em contabilidade</t>
  </si>
  <si>
    <t>Técnico de Tecnologia da Informação/ Área: Sistemas</t>
  </si>
  <si>
    <t>Técnico em Farmácia</t>
  </si>
  <si>
    <t>Engenheiro/Área: Elétrica</t>
  </si>
  <si>
    <t>Analista de Tecnologia da
Informação/ Área: Sistemas</t>
  </si>
  <si>
    <t>Produtor Cultural</t>
  </si>
  <si>
    <t xml:space="preserve">UNIVERSIDADE FEDERAL DE PERNAMBUCO                 </t>
  </si>
  <si>
    <t xml:space="preserve">PRÓ-REITORIA DE GESTÃO DE PESSOAS E QUALIDADE DE VIDA                           </t>
  </si>
  <si>
    <t xml:space="preserve">DIRETORIA DE DESENVOLVIMENTO DE PESSOAL                                                               </t>
  </si>
  <si>
    <t xml:space="preserve">COORDENAÇÃO DE PROVIMENTOS E CONCURSOS                                                               </t>
  </si>
  <si>
    <t>04/2021</t>
  </si>
  <si>
    <t>20/2021</t>
  </si>
  <si>
    <t>CAC - Arquitetura e Urbanimo</t>
  </si>
  <si>
    <t>Arquitetura, Urbanismo e Paisagismo/Projeto Arquitetônico</t>
  </si>
  <si>
    <t>CAC - Design</t>
  </si>
  <si>
    <t>Moda</t>
  </si>
  <si>
    <t>CAC - Expressão Gráfica</t>
  </si>
  <si>
    <t>Geometria Gráfica</t>
  </si>
  <si>
    <t>CB - Anatomia</t>
  </si>
  <si>
    <t>Anatomia Humana</t>
  </si>
  <si>
    <t>CCS - Enfermagem</t>
  </si>
  <si>
    <t>Enfermagem em Saúde Coletiva</t>
  </si>
  <si>
    <t>CCS - Fisioterapia</t>
  </si>
  <si>
    <t>Fisioterapia Cardiovascular e Pulmonar</t>
  </si>
  <si>
    <t>Fisioterapia Neuromuscular, Esquelética e Tegumentar</t>
  </si>
  <si>
    <t>CE - Psicologia e Orientação Educacionais</t>
  </si>
  <si>
    <t>Libras</t>
  </si>
  <si>
    <t>CFCH - Arqueologia</t>
  </si>
  <si>
    <t>Arqueologia Pré-Histórica</t>
  </si>
  <si>
    <t>CIN - Sistemas de Computação</t>
  </si>
  <si>
    <t>Ciência da Computação</t>
  </si>
  <si>
    <t>CTG - Oceonografia</t>
  </si>
  <si>
    <t>CTG - Engenharia Química</t>
  </si>
  <si>
    <t>Controle de Qualidade</t>
  </si>
  <si>
    <t>CTG - Engenharia Cartográfica</t>
  </si>
  <si>
    <t>CTG - Engenharia Mecânica</t>
  </si>
  <si>
    <t>Mecânica</t>
  </si>
  <si>
    <t>Projeto do Navio</t>
  </si>
  <si>
    <t>CTG - Engenharia Civil</t>
  </si>
  <si>
    <t>Estruturas de concreto, aço, madeira e Resistência dos Materiais</t>
  </si>
  <si>
    <t>Recursos hídricos</t>
  </si>
  <si>
    <t>Gestão Ambiental e da Produção</t>
  </si>
  <si>
    <t>Desenho e Construção Civil</t>
  </si>
  <si>
    <t>Direito para Gestão</t>
  </si>
  <si>
    <t>Teoria Econômica, Estatística e Matemática</t>
  </si>
  <si>
    <t>CAA - Núcleo de Design</t>
  </si>
  <si>
    <t>Medicina</t>
  </si>
  <si>
    <t>Saúde Coletiva</t>
  </si>
  <si>
    <t>Ciências Biológicas/ Ciências da Saúde</t>
  </si>
  <si>
    <t>Educação</t>
  </si>
  <si>
    <t>25/2021</t>
  </si>
  <si>
    <t>Instrumento de Sopro/Trompete</t>
  </si>
  <si>
    <t>Pedagogia do Teatro</t>
  </si>
  <si>
    <t>Teoria e História da Arte</t>
  </si>
  <si>
    <t>CB - Histologia e Embriologia</t>
  </si>
  <si>
    <t>Morfologia/Citologia, Histologia e Embriologia</t>
  </si>
  <si>
    <t>Direito/Teoria Geral do Direito</t>
  </si>
  <si>
    <t>Direito/Direito Privado</t>
  </si>
  <si>
    <t>CCS - Ciências Farmacêuticas</t>
  </si>
  <si>
    <t>Farmacognosia e Estatística Aplicada</t>
  </si>
  <si>
    <t>Administração e Assistência Farmacêutica</t>
  </si>
  <si>
    <t xml:space="preserve"> 
Química Geral e Farmacêutica</t>
  </si>
  <si>
    <t>CCS - Clínica e Odontologia Preventiva</t>
  </si>
  <si>
    <t>Odontologia/Atendimento a Pacientes com Necessidades Especiais e Odontologia Hospitalar</t>
  </si>
  <si>
    <t>CCS - Educação Física</t>
  </si>
  <si>
    <t>Educação Física e Saúde</t>
  </si>
  <si>
    <t>CCS - Nutrição</t>
  </si>
  <si>
    <t>Nutrição/Serviços de Alimentação e Nutrição, Ciência e Tecnologia dos Alimentos</t>
  </si>
  <si>
    <t>CCS - Fonoaudiologia</t>
  </si>
  <si>
    <t>CCSA - Ciências Administrativas</t>
  </si>
  <si>
    <t>Operação</t>
  </si>
  <si>
    <t>Administração Geral</t>
  </si>
  <si>
    <t>CCSA - Serviço Social</t>
  </si>
  <si>
    <t>Fundamentos do Trabalho Profissional do Serviço Social</t>
  </si>
  <si>
    <t>32/2021</t>
  </si>
  <si>
    <t>37/2021</t>
  </si>
  <si>
    <t>CAC - Ciências da Informação</t>
  </si>
  <si>
    <t>Organização e Tratamento da Informação</t>
  </si>
  <si>
    <t>Educação Musical</t>
  </si>
  <si>
    <t>Física Básica</t>
  </si>
  <si>
    <t>Cálculo Diferencial e Integral, Álgebra Linear e Geometria Analítica</t>
  </si>
  <si>
    <t>CCM - Cirurgia</t>
  </si>
  <si>
    <t>Cirurgia Vascular</t>
  </si>
  <si>
    <t>Cirurgia geral/Cirurgia de emergência</t>
  </si>
  <si>
    <t>Anestesiologia</t>
  </si>
  <si>
    <t>CCM - Neuropsiquiatria</t>
  </si>
  <si>
    <t>Psiquiatria</t>
  </si>
  <si>
    <t>Odontologia - Saúde Coletiva</t>
  </si>
  <si>
    <t>Odontologia - Estágio Curricular Supervisionado em Clínicas Odontológicas 1</t>
  </si>
  <si>
    <t>Odontologia - Odontopediatria</t>
  </si>
  <si>
    <t>Enfermagem em Saúde do Adulto e do Idoso</t>
  </si>
  <si>
    <t>Linguagem e Fonoaudiologia Educacional</t>
  </si>
  <si>
    <t>Audiologia</t>
  </si>
  <si>
    <t>CCSA - Ciências Contábeis e Atuariais</t>
  </si>
  <si>
    <t>Ciências Contábeis</t>
  </si>
  <si>
    <t>CFCH - Antropologia e Museologia</t>
  </si>
  <si>
    <t>Museologia: Gestão e Patrimônio</t>
  </si>
  <si>
    <t>CTG - Engenharia Elétrica</t>
  </si>
  <si>
    <t>Instalações prediais</t>
  </si>
  <si>
    <t>Circuitos Elétricos</t>
  </si>
  <si>
    <t>Ensino de Física</t>
  </si>
  <si>
    <t>Ensino de Matemática</t>
  </si>
  <si>
    <t>Ensino de Ciências</t>
  </si>
  <si>
    <t>CAA - Design</t>
  </si>
  <si>
    <t>Moda: Tecnologia da Confecção</t>
  </si>
  <si>
    <t>Ciências Biológicas: Biologia Celular e Biofísica</t>
  </si>
  <si>
    <t>Cap</t>
  </si>
  <si>
    <t>Teatro</t>
  </si>
  <si>
    <t>43/2021</t>
  </si>
  <si>
    <t>CAC - Letras</t>
  </si>
  <si>
    <t>Teoria da Literatura/ Literatura Brasileira/ Literatura Portuguesa/ Metodologia do ensino de literatura</t>
  </si>
  <si>
    <t>Língua Espanhola</t>
  </si>
  <si>
    <t>CCJ - Direito Público e Processual</t>
  </si>
  <si>
    <t>Direito Constitucional/Teoria Política e do Estado</t>
  </si>
  <si>
    <t>CCM - Mateno-Infantil</t>
  </si>
  <si>
    <t>Pediatria</t>
  </si>
  <si>
    <t>CE - Fundamentos Sócio-Filosóficos da Educação</t>
  </si>
  <si>
    <t>Fundamentos Sócio-antropológicos da Educação</t>
  </si>
  <si>
    <t>Fundamentos Histórico-filosóficos da Educação</t>
  </si>
  <si>
    <t>CE - Métdos e Técnicas de Ensino</t>
  </si>
  <si>
    <t>Ensino de Artes</t>
  </si>
  <si>
    <t>Ensino de Língua Portuguesa (Anos Finais)</t>
  </si>
  <si>
    <t>CFCH - Ciências Geográficas</t>
  </si>
  <si>
    <t>Geografia Física</t>
  </si>
  <si>
    <t>Mecatrônica</t>
  </si>
  <si>
    <t>01/2022</t>
  </si>
  <si>
    <t>Química Geral</t>
  </si>
  <si>
    <t>05/2022</t>
  </si>
  <si>
    <t>08/2022</t>
  </si>
  <si>
    <t>CAV -NÚCLEO DE CIENCIAS BIOLÓGICAS</t>
  </si>
  <si>
    <t>EDUCAÇÃO *</t>
  </si>
  <si>
    <t>ENSINO DE BIOLOGIA/ CIÊNCIA</t>
  </si>
  <si>
    <t>CAV - NÚCLEO DE EDUCAÇÃO FÍSICA</t>
  </si>
  <si>
    <t>METODOLOGIA DE ENSINO</t>
  </si>
  <si>
    <t>EDUCAÇÃO FÍSICA E HIGIENE</t>
  </si>
  <si>
    <t>ESPORTE DE ALTO RENDIMENTO E VOLEIBOL *</t>
  </si>
  <si>
    <t>FISIOLOGIA E SOCORROS URGENTES</t>
  </si>
  <si>
    <t>CAV - NÚCLEO DE ENFERMAGEM</t>
  </si>
  <si>
    <t>PATOLOGIA E MÉDICO-CIRÚRGICA</t>
  </si>
  <si>
    <t>HOSPITALAR*</t>
  </si>
  <si>
    <t>ANATOMIA</t>
  </si>
  <si>
    <t>SAÚDE COLETIVA*</t>
  </si>
  <si>
    <t>SAÚDE MENTAL</t>
  </si>
  <si>
    <t>SAÚDE DA MULHER*</t>
  </si>
  <si>
    <t>SAÚDE DA CRIANÇA</t>
  </si>
  <si>
    <t>CAV - NÚCLEO DE NUTRIÇÃO</t>
  </si>
  <si>
    <t>PSICOLOGIA</t>
  </si>
  <si>
    <t>CIÊNCIAS DOS ALIMENTOS</t>
  </si>
  <si>
    <t>CAA - NÚCLEO DE CIÊNCIAS DA VIDA</t>
  </si>
  <si>
    <t>MEDICINA</t>
  </si>
  <si>
    <t>SAÚDE COLETIVA</t>
  </si>
  <si>
    <t>CAA - NÚCLEO DE DESIGN E COMUNICAÇÃO</t>
  </si>
  <si>
    <t>DESIGN DE PRODUTO</t>
  </si>
  <si>
    <t>DESIGN GRÁFICO</t>
  </si>
  <si>
    <t>COMUNICAÇÃO / AUDIOVISUAL E ESTÉTICA</t>
  </si>
  <si>
    <t>CAA - NÚCLEO DE GESTÃO</t>
  </si>
  <si>
    <t>FILOSOFIA, ÉTICA E SOCIOLOGIA*</t>
  </si>
  <si>
    <t>ADMINISTRAÇÃO GERAL E CONSULTORIA</t>
  </si>
  <si>
    <t>ADMINISTRAÇÃO GERAL E FINANÇAS</t>
  </si>
  <si>
    <t>ADMINISTRAÇÃO GERAL E OPERAÇÕES</t>
  </si>
  <si>
    <t>09/2022</t>
  </si>
  <si>
    <t>CAA - NÚCLEO DE TECNOLOGIA</t>
  </si>
  <si>
    <t>ESTRUTURAS</t>
  </si>
  <si>
    <t>CONTROLE E GESTÃO DA QUALIDADE*</t>
  </si>
  <si>
    <t>SOCIOLOGIA E DIREITO</t>
  </si>
  <si>
    <t>CAC - DEPARTAMENTO DE ARTES</t>
  </si>
  <si>
    <t>DANÇA / PEDAGOGIAS E PRÁTICAS DA DANÇA</t>
  </si>
  <si>
    <t>CAC - DEPARTAMENTO DE CIÊNCIA DA INFORMAÇÃO</t>
  </si>
  <si>
    <t>ORGANIZAÇÃO E REPRESENTAÇÃO DA INFORMAÇÃO E DO CONHECIMENTO</t>
  </si>
  <si>
    <t>CAC - DEPARTAMENTO DE COMUNICAÇÃO SOCIAL</t>
  </si>
  <si>
    <t>REALIZAÇÃO AUDIOVISUAL</t>
  </si>
  <si>
    <t>CAC - DEPARTAMENTO DE DESIGN</t>
  </si>
  <si>
    <t>CAC - DEPARTAMENTO DE EXPRESSÃO GRÁFICA</t>
  </si>
  <si>
    <t>GEOMETRIA GRÁFICA</t>
  </si>
  <si>
    <t>CAC - DEPARTAMENTO DE LETRAS</t>
  </si>
  <si>
    <t>LÍNGUA PORTUGUESA*</t>
  </si>
  <si>
    <t>LÍNGUA INGLESA*</t>
  </si>
  <si>
    <t>LIBRAS**</t>
  </si>
  <si>
    <t>PORTUGUÊS EAD</t>
  </si>
  <si>
    <t>CAC - DEPARTAMENTO DE MÚSICA</t>
  </si>
  <si>
    <t>EDUCAÇÃO MUSICAL / PERCEPÇÃO E ESTÁGIO</t>
  </si>
  <si>
    <t>TEORIA DA MÚSICA / FORMAS ANÁLISES, HARMONIAS E CONTRAPONTOS</t>
  </si>
  <si>
    <t>CONTRABAIXO ACÚSTICO</t>
  </si>
  <si>
    <t>CB - DEPARTAMENTO DE FISIOLOGIA E FARMACOLOGIA</t>
  </si>
  <si>
    <t>FARMACOLOGIA</t>
  </si>
  <si>
    <t>CB - DEPARTAMENTO DE GENÉTICA</t>
  </si>
  <si>
    <t>GENÉTICA HUMANA*</t>
  </si>
  <si>
    <t>CB - DEPARTAMENTO DE ZOOLOGIA</t>
  </si>
  <si>
    <t>ZOOLOGIA*</t>
  </si>
  <si>
    <t>CCS - DEPARTAMENTO DE EDUCAÇÃO FÍSICA</t>
  </si>
  <si>
    <t>EDUCAÇÃO FÍSICA E SAÚDE</t>
  </si>
  <si>
    <t>EDUCAÇÃO FÍSICA, FORMAÇÃO DE PROFESSORES E PRÁTICAS PEDAGÓGICAS</t>
  </si>
  <si>
    <t>CCS - DEPARTAMENTO DE ENFERMAGEM</t>
  </si>
  <si>
    <t>ENFERMAGEM PSIQUIÁTRICA</t>
  </si>
  <si>
    <t>ENFERMAGEM MÉDICO-CIRÚRGICA*</t>
  </si>
  <si>
    <t>ENFERMAGEM EM SAÚDE DA MULHER</t>
  </si>
  <si>
    <t>ENFERMAGEM PEDIÁTRICA</t>
  </si>
  <si>
    <t>ENFERMAGEM EM SAÚDE COLETIVA</t>
  </si>
  <si>
    <t>CCS - DEPARTAMENTO DE FISIOTERAPIA</t>
  </si>
  <si>
    <t>FISIOTERAPIA CARDIOVASCULAR E PULMONAR</t>
  </si>
  <si>
    <t>RECURSOS CINESIOTERAPEUTICOS E MANUAIS</t>
  </si>
  <si>
    <t>FISIOTERAPIA NO ASSOALHO PÉLVICO E NA SAÚDE DA MULHER</t>
  </si>
  <si>
    <t>CCS - DEPARTAMENTO DE NUTRIÇÃO</t>
  </si>
  <si>
    <t>BASES EXPERIMENTAIS DA NUTRIÇÃO / FISIOLOGIA</t>
  </si>
  <si>
    <t>NUTRIÇÃO NORMAL E DIETÉTICA, NUTRIÇÃO EXPERIMENTAL, NUTRIÇÃO EM SAÚDE PÚBLICA</t>
  </si>
  <si>
    <t>CCS - DEPARTAMENTO DE PRÓTESE E CIRURGIA BUCO-FACIAL</t>
  </si>
  <si>
    <t>CIRURGIA BUCO MAXILO FACIAL</t>
  </si>
  <si>
    <t>CLÍNICAS ODONTOLÓGICAS / ENDODONTIA</t>
  </si>
  <si>
    <t>CLÍNICAS INTEGRAIS</t>
  </si>
  <si>
    <t>CCS - DEPARTAMENTO DE TERAPIA OCUPACIONAL</t>
  </si>
  <si>
    <t>TERAPIA OCUPACIONAL APLICADA AOS CONTEXTOS DE SAÚDE</t>
  </si>
  <si>
    <t>CCS - DEPARTAMENTO DE FONOAUDIOLOGIA</t>
  </si>
  <si>
    <t>FONOAUDIOLOGIA CLÍNICA</t>
  </si>
  <si>
    <t>AUDIOLOGIA</t>
  </si>
  <si>
    <t>CCEN - DEPARTAMENTO DE MATEMÁTICA</t>
  </si>
  <si>
    <t>MATEMÁTICA</t>
  </si>
  <si>
    <t>CCJ - ÁREA ACADÊMICA DE DIREITO ADMINISTRATIVO, FINANCEIRO E TRIBUTÁRIO</t>
  </si>
  <si>
    <t>DIREITO ADMINISTRATIVO, FINANCEIRO E TRIBUTÁRIO</t>
  </si>
  <si>
    <t>CCJ - ÁREA ACADÊMICA DE DIREITO DO TRABALHO</t>
  </si>
  <si>
    <t>DIREITO DO TRABALHO</t>
  </si>
  <si>
    <t>CCJ - ÁREA ACADÊMICA DE DIREITO PROCESSUAL E PRÁTICA JURÍDICA</t>
  </si>
  <si>
    <t>DIREITO PROCESSUAL E PRÁTICA JURÍDICA</t>
  </si>
  <si>
    <t>CCM - ÁREA ACADÊMICA DE MEDICINA CLÍNICA</t>
  </si>
  <si>
    <t>GERIATRIA</t>
  </si>
  <si>
    <t>PNEUMOLOGIA</t>
  </si>
  <si>
    <t>GASTROENTEROLOGIA</t>
  </si>
  <si>
    <t>CCM - ÁREA ACADÊMICA DE MEDICINA MATERNO-INFANTIL</t>
  </si>
  <si>
    <t>PEDIATRIA</t>
  </si>
  <si>
    <t>CCM - ÁREA ACADÊMICA NEUROPSIQUIATRIA</t>
  </si>
  <si>
    <t>PSIQUIATRIA</t>
  </si>
  <si>
    <t>NEUROLOGIA</t>
  </si>
  <si>
    <t>CCM - ÁREA ACADÊMICA DE PATOLOGIA</t>
  </si>
  <si>
    <t>PATOLOGIA GERAL*</t>
  </si>
  <si>
    <t>CCM - ÁREA DE MEDICINA TROPICAL</t>
  </si>
  <si>
    <t>DERMATOLOGIA</t>
  </si>
  <si>
    <t>MICROBIOLOGIA E IMUNOLOGIA</t>
  </si>
  <si>
    <t>CCSA - DEPARTAMENTO DE CIÊNCIAS ADMINISTRATIVAS</t>
  </si>
  <si>
    <t>OPERAÇÕES</t>
  </si>
  <si>
    <t>CCSA - DEPARTAMENTO DE ECONOMIA</t>
  </si>
  <si>
    <t>ECONOMIA APLICADA</t>
  </si>
  <si>
    <t>CCSA - DEPARTAMENTO DE HOTELARIA E TURISMO</t>
  </si>
  <si>
    <t>TURISMO E MEIO AMBIENTE</t>
  </si>
  <si>
    <t>HOTELARIA E GASTRONOMIA</t>
  </si>
  <si>
    <t>CCSA - DEPARTAMENTO DE SERVIÇO SOCIAL</t>
  </si>
  <si>
    <t>DIREITOS SOCIAIS E POLÍTICAS SOCIAIS: DESAFIOS CONTEMPORÂNEOS AO SERVIÇO SOCIAL *</t>
  </si>
  <si>
    <t>CE - DEPARTAMENTO DE MÉTODOS E TÉCNICAS DE ENSINO</t>
  </si>
  <si>
    <t>ENSINO DE LÍNGUA PORTUGUESA (ANOS INICIAIS)</t>
  </si>
  <si>
    <t>ENSINO DE HISTÓRIA</t>
  </si>
  <si>
    <t>DIDÁTICA</t>
  </si>
  <si>
    <t>ENSINO DE CIÊNCIAS SOCIAIS</t>
  </si>
  <si>
    <t>ENSINO DE CIÊNCIAS/ FÍSICA</t>
  </si>
  <si>
    <t>ENSINO DE MATEMÁTICA (ANOS INICIAIS)</t>
  </si>
  <si>
    <t>CE - DEPARTAMENTO DE PSICOLOGIA E ORIENTAÇÃO EDUCACIONAL</t>
  </si>
  <si>
    <t>AVALIAÇÃO EDUCACIONAL E DA APRENDIZAGEM</t>
  </si>
  <si>
    <t>PSICOLOGIA DA EDUCAÇÃO</t>
  </si>
  <si>
    <t>CE - DEPARTAMENTO DE ADMINISTRAÇÃO ESCOLAR E PLANEJAMENTO EDUCACIONAL</t>
  </si>
  <si>
    <t>POLÍTICAS EDUCACIONAIS E GESTÃO ESCOLAR*</t>
  </si>
  <si>
    <t>CFCH - DEPARTAMENTO DE ANTROPOLOGIA E MUSEOLOGIA</t>
  </si>
  <si>
    <t>ANTROPOLOGIA</t>
  </si>
  <si>
    <t>CFCH - DEPARTAMENTO DE CIÊNCIA POLÍTICA</t>
  </si>
  <si>
    <t>TEORIA POLÍTICA</t>
  </si>
  <si>
    <t>CFCH - DEPARTAMENTO DE FILOSOFIA</t>
  </si>
  <si>
    <t>INTRODUÇÃO À FILOSOFIA</t>
  </si>
  <si>
    <t>CFCH - DEPARTAMENTO DE CIÊNCIAS GEOGRÁFICAS</t>
  </si>
  <si>
    <t>ENSINO DE GEOGRAFIA</t>
  </si>
  <si>
    <t>GEOGRAFIA FÍSICA E HUMANA (MODALIDADE EAD E/OU PRESENCIAL)</t>
  </si>
  <si>
    <t>CFCH - DEPARTAMENTO DE PSICOLOGIA</t>
  </si>
  <si>
    <t>PSICOLOGIA GERAL</t>
  </si>
  <si>
    <t>CFCH - DEPARTAMENTO DE SOCIOLOGIA</t>
  </si>
  <si>
    <t>FUNDAMENTOS DE SOCIOLOGIA</t>
  </si>
  <si>
    <t>CIN - SISTEMAS DE COMPUTAÇÃO</t>
  </si>
  <si>
    <t>CIÊNCIA DA COMPUTAÇÃO</t>
  </si>
  <si>
    <t>CTG - DEPARTAMENTO DE ENGENHARIA CIVIL E AMBIENTAL</t>
  </si>
  <si>
    <t>RESISTÊNCIA DOS MATERIAIS</t>
  </si>
  <si>
    <t>CTG - DEPARTAMENTO DE ENGENHARIA MECÂNICA</t>
  </si>
  <si>
    <t>CONSTRUÇÃO DE SISTEMAS OCEÂNICOS</t>
  </si>
  <si>
    <t>CTG - DEPARTAMENTO DE GEOLOGIA</t>
  </si>
  <si>
    <t>GEOLOGIA GERAL</t>
  </si>
  <si>
    <t>COLÉGIO DE APLICAÇÃO</t>
  </si>
  <si>
    <t>COMUNICAÇÃO - LETRAS-ESPANHOL</t>
  </si>
  <si>
    <t>COMUNICAÇÃO LETRAS-INGLÊS</t>
  </si>
  <si>
    <t>COMUNICAÇÃO LETRAS-LÍNGUA PORTUGUESA</t>
  </si>
  <si>
    <t>EXATAS - MATEMÁTICA</t>
  </si>
  <si>
    <t>HUMANIDADES - GEOGRAFIA</t>
  </si>
  <si>
    <t>HUMANIDADES - HISTÓRIA</t>
  </si>
  <si>
    <t>HUMANIDADES - SOCIOLOGIA*</t>
  </si>
  <si>
    <t>01/2023</t>
  </si>
  <si>
    <t>05/2023</t>
  </si>
  <si>
    <t>FÍSICA GERAL</t>
  </si>
  <si>
    <t>LIBRAS</t>
  </si>
  <si>
    <t>QUÍMICA GERAL</t>
  </si>
  <si>
    <t>TEORIA ECONÔMICA</t>
  </si>
  <si>
    <t>CONFORTO AMBIENTAL</t>
  </si>
  <si>
    <t>PROJETO DE ARQUITETURA, URBANISMO E PAISAGISMO</t>
  </si>
  <si>
    <t>TEORIA DA ARQUITETURA, URBANISMO E PAISAGISMO E HISTORIA DA ARQUITETURA, URBANISMO E PAISAGISMO</t>
  </si>
  <si>
    <t>DESIGN DE PRODUTOS MATERIAIS E PROCESSOS</t>
  </si>
  <si>
    <t>DESIGN GRAFICO E DIGITAL</t>
  </si>
  <si>
    <t>DEPARTAMENTO DE LETRAS</t>
  </si>
  <si>
    <t>LÍNGUA ESPANHOLA</t>
  </si>
  <si>
    <t>LÍNGUA FRANCESA</t>
  </si>
  <si>
    <t>DEPARTAMENTO DE MÚSICA</t>
  </si>
  <si>
    <t>EDUCAÇÃO MUSICAL/ESTÁGIO</t>
  </si>
  <si>
    <t>INSTRUMENTO TROMBONE</t>
  </si>
  <si>
    <t>TEORIA DA MÚSICA E EDUCAÇÃO MUSICAL</t>
  </si>
  <si>
    <t>HUMANIDADES - AEE (ATENDIMENTO EDUCACIONAL ESPECIALIZADO)</t>
  </si>
  <si>
    <t>CURSO DE NUTRICAO</t>
  </si>
  <si>
    <t>BIOQUÍMICA</t>
  </si>
  <si>
    <t>FISIOLOGIA E FARMACOLOGIA</t>
  </si>
  <si>
    <t>CURSO DE EDUCACAO FISICA</t>
  </si>
  <si>
    <t>APRENDIZAGEM MOTORA E DANÇA</t>
  </si>
  <si>
    <t>BIOFISICA</t>
  </si>
  <si>
    <t>ENGENHARIA E CIÊNCIAS AMBIENTAIS</t>
  </si>
  <si>
    <t>COORDENACAO DA AREA ACADEMICA DE CIRURGIA</t>
  </si>
  <si>
    <t>CIRURGIA PEDIÁTRICA</t>
  </si>
  <si>
    <t>COORDENACAO DA AREA ACADEMICA DE MEDICINA TROPICAL</t>
  </si>
  <si>
    <t>DOENÇAS INFECTO PARASITÁRIAS</t>
  </si>
  <si>
    <t>COORDENACAO DA AREA ACADEMICA DE PEDIATRIA</t>
  </si>
  <si>
    <t>DEPARTAMENTO DE CIÊNCIAS FARMACÊUTICAS</t>
  </si>
  <si>
    <t>QUÍMICA GERAL E FARMACÊUTICA</t>
  </si>
  <si>
    <t>TECNOLOGIA DE ALIMENTOS, BROMATOLOGIA E CONTROLE DE QUALIDADE FISICO-QUIMICO</t>
  </si>
  <si>
    <t>DEPARTAMENTO DE CLÍNICA E ODONTOLOGIA PREVENTIVA</t>
  </si>
  <si>
    <t>ODONTOLOGIA/ PATOLOGIA</t>
  </si>
  <si>
    <t>ODONTOLOGIA/ RADIOLOGIA</t>
  </si>
  <si>
    <t>PERIODONTIA</t>
  </si>
  <si>
    <t>DEPARTAMENTO DE EDUCAÇÃO FÍSICA</t>
  </si>
  <si>
    <t>ENFERMAGEM OBSTETRICA</t>
  </si>
  <si>
    <t>ENFERMAGEM PSIQUIATRICA</t>
  </si>
  <si>
    <t>FISIOTERAPIA NEUROMUSCULAR, ESQUELÉTICA E TEGUMENTAR</t>
  </si>
  <si>
    <t>FISIOTERAPIA NO CICLO DA VIDA</t>
  </si>
  <si>
    <t>DEPARTAMENTO DE FONOAUDIOLOGIA</t>
  </si>
  <si>
    <t>LINGUAGEM / FONOAUDIOLOGIA EDUCACIONAL</t>
  </si>
  <si>
    <t>DEPARTAMENTO DE PRÓTESE E CIRURGIA BUCO-FACIAL</t>
  </si>
  <si>
    <t>FISIOLOGIA ORAL E OCLUSAO / MATERIAIS DENTARIOS / PRÓTESE DENTÁRIA</t>
  </si>
  <si>
    <t>DEPARTAMENTO DE TERAPIA OCUPACIONAL</t>
  </si>
  <si>
    <t>DEPARTAMENTO DE CIÊNCIAS ADMINISTRATIVAS</t>
  </si>
  <si>
    <t>ADMINISTRACAO GERAL</t>
  </si>
  <si>
    <t>EDUCACAO DE JOVENS E ADULTOS</t>
  </si>
  <si>
    <t>EDUCAÇÃO INFANTIL</t>
  </si>
  <si>
    <t>ENSINO DE CIÊNCIAS/BIOLOGIA</t>
  </si>
  <si>
    <t>ENSINO DE CIÊNCIAS/ QUÍMICA</t>
  </si>
  <si>
    <t>ENSINO DE LÍNGUA PORTUGUESA/ LETRAS</t>
  </si>
  <si>
    <t>ENSINO DE LÍNGUA PORTUGUESA/ PEDAGOGIA</t>
  </si>
  <si>
    <t>POLÍTICAS EDUCACIONAIS E GESTÃO ESCOLAR</t>
  </si>
  <si>
    <t>CARTOGRAFIA E TOPOGRAFIA</t>
  </si>
  <si>
    <t>RECURSOS HIDRICOS</t>
  </si>
  <si>
    <t>SANEAMENTO AMBIENTAL</t>
  </si>
  <si>
    <t>DEPARTAMENTO DE ENGENHARIA DE MINAS</t>
  </si>
  <si>
    <t>LAVRA DE MINAS / TRATAMENTO DE MINÉRIO: RECUPERAÇÃO E REABILITAÇÃO AMBIENTAL, SEGURANÇA EM MINERAÇÃO, EMPREENDIMENTOS MINEIROS, MÉTODOS FÍSICOS DE CONCENTRAÇÃO, SEPARAÇÃO SÓLIDO-LÍQUIDO, BOMBEAMENTO DE POLPA MINERAIS E TRATAMENTO DE EFLUENTES</t>
  </si>
  <si>
    <t>DEPARTAMENTO DE ENGENHARIA DE PRODUCAO</t>
  </si>
  <si>
    <t>GESTÃO DA PRODUÇÃO E GESTÃO AMBIENTAL</t>
  </si>
  <si>
    <t>GESTÃO DA PRODUÇÃO E PESQUISA OPERACIONAL</t>
  </si>
  <si>
    <t>DEPARTAMENTO DE ENGENHARIA MECANICA</t>
  </si>
  <si>
    <t>ENGENHARIA NAVAL/ PROJETO NAVAL E OFFSHORE</t>
  </si>
  <si>
    <t>GEOLOGIA/MINERALOGIA</t>
  </si>
  <si>
    <t>DEPARTAMENTO DE OCEANOGRAFIA</t>
  </si>
  <si>
    <t>09/2023</t>
  </si>
  <si>
    <t>11/2023</t>
  </si>
  <si>
    <t xml:space="preserve">NÚCLEO DE CIÊNCIAS DA VIDA </t>
  </si>
  <si>
    <t>CIÊNCIAS BIOLÓGICAS/CIÊNCIAS DA SAÚDE</t>
  </si>
  <si>
    <t>SAÚDE COLETIVA/SAÚDE PÚBLICA</t>
  </si>
  <si>
    <t xml:space="preserve">NÚCLEO DE FORMAÇÃO DE DOCENTES </t>
  </si>
  <si>
    <t>MODA - TECNOLOGIA DA CONFECÇÃO</t>
  </si>
  <si>
    <t>DIDÁTICA; GESTÃO EDUCACIONAL; E ARTE-EDUCAÇÃO E RECREAÇÃO NA EDUCAÇÃO INFANTIL E NOS ANOS INICIAIS DO ENSINO FUNDAMENTAL</t>
  </si>
  <si>
    <t xml:space="preserve">ENSINO DE FÍSICA </t>
  </si>
  <si>
    <t xml:space="preserve">ENSINO DE MATEMÁTICA </t>
  </si>
  <si>
    <t xml:space="preserve">DIREITO PARA GESTÃO </t>
  </si>
  <si>
    <t>NÚCLEO DE TECNOLOGIA</t>
  </si>
  <si>
    <t>DESENHO</t>
  </si>
  <si>
    <t>GESTÃO DA INFORMAÇÃO</t>
  </si>
  <si>
    <t xml:space="preserve">RECURSOS HÍDRICOS </t>
  </si>
  <si>
    <t>NÚCLEO 
INTERDISCIPLINAR DE CIÊNCIAS EXATAS E DA NATUREZA</t>
  </si>
  <si>
    <t>FÍSICA</t>
  </si>
  <si>
    <t xml:space="preserve">DEPARTAMENTO DE ARTES </t>
  </si>
  <si>
    <t>PEDAGOGIA DAS ARTES VISUAIS</t>
  </si>
  <si>
    <t>PEDAGOGIA DO TEATRO</t>
  </si>
  <si>
    <t>PRÁTICAS ARTÍSTICAS (ARTES VISUAIS)</t>
  </si>
  <si>
    <t>TEORIA E HISTÓRIA DA ARTE</t>
  </si>
  <si>
    <t xml:space="preserve">DEPARTAMENTO DE CIÊNCIA DA INFORMAÇÃO </t>
  </si>
  <si>
    <t>TECNOLOGIA</t>
  </si>
  <si>
    <t>DESIGN DE MODA</t>
  </si>
  <si>
    <t>DEPARTAMENTO DE EXPRESSÃO GRÁFICA</t>
  </si>
  <si>
    <t xml:space="preserve">DEPARTAMENTO DE MÚSICA </t>
  </si>
  <si>
    <t>ÁREA: MÚSICA / SUBÁREA: INSTRUMENTO – TROMBONE</t>
  </si>
  <si>
    <t>HUMANIDADES / SOCIOLOGIA</t>
  </si>
  <si>
    <t>CURSO DE NUTRIÇÃO</t>
  </si>
  <si>
    <t>NUTRIÇÃO EM SAÚDE PÚBLICA</t>
  </si>
  <si>
    <t>CURSOS DE EDUCAÇÃO FÍSICA</t>
  </si>
  <si>
    <t>EDUCAÇÃO FÍSICA ESCOLAR</t>
  </si>
  <si>
    <t>ESPORTE DE ALTO RENDIMENTO E PEDAGOGIA DO ESPORTE</t>
  </si>
  <si>
    <t>DEPARTAMENTO DE ANATOMIA</t>
  </si>
  <si>
    <t>ANATOMIA HUMANA</t>
  </si>
  <si>
    <t>DEPARTAMENTO DE BOTÂNICA</t>
  </si>
  <si>
    <t>BOTÂNICA</t>
  </si>
  <si>
    <t>FISIOLOGIA</t>
  </si>
  <si>
    <t>FÍSICA BÁSICA</t>
  </si>
  <si>
    <t>ÁREA ACADÊMICA DE PATOLOGIA</t>
  </si>
  <si>
    <t>ANATOMIA PATOLÓGICA</t>
  </si>
  <si>
    <t>COORDENAÇÃO DA ÁREA ACADÊMICA DE CIRURGIA</t>
  </si>
  <si>
    <t>ÁREA: CIRURGIA, SUBÁREA: ANESTESIOLOGIA</t>
  </si>
  <si>
    <t>ESTÁGIOS CURRICULARES SUPERVISIONADOS EM CLÍNICAS ODONTOLÓGICAS 1</t>
  </si>
  <si>
    <t>ODONTOLOGIA - ATENDIMENTO A PACIENTES COM NECESSIDADES ESPECIAIS E ODONTOLOGIA HOSPITALAR</t>
  </si>
  <si>
    <t>ODONTOLOGIA - ODONTOPEDIATRIA</t>
  </si>
  <si>
    <t>EDUCAÇÃO EM SAÚDE</t>
  </si>
  <si>
    <t>ENFERMAGEM EM SAÚDE DO ADULTO E DO IDOSO</t>
  </si>
  <si>
    <t>ADMINISTRAÇÃO DE SERVIÇOS DE ALIMENTAÇÃO E NUTRIÇÃO</t>
  </si>
  <si>
    <t>CONTABILIDADE GERAL</t>
  </si>
  <si>
    <t>FUNDAMENTOS SOCIOANTROPOLÓGICOS DA EDUCAÇÃO</t>
  </si>
  <si>
    <t>DEPARTAMENTO DE PSICOLOGIA, INCLUSÃO E EDUCAÇÃO</t>
  </si>
  <si>
    <t>ANTROPOLOGIA (TEORIA ANTROPOLÓGICA)</t>
  </si>
  <si>
    <t>MUSEOLOGIA (GESTÃO E PLANEJAMENTO EM MUSEUS)</t>
  </si>
  <si>
    <t>ENGENHARIA NAVAL; SUBÁREA: PROJETO NAVAL E OFFSHORE</t>
  </si>
  <si>
    <t>MECATRÔNICA</t>
  </si>
  <si>
    <t>DEPARTAMENTO DE ENGENHARIA QUÍMICA</t>
  </si>
  <si>
    <t>17/2023</t>
  </si>
  <si>
    <t>04/2024</t>
  </si>
  <si>
    <t>NÚCLEO DE DESIGN E COMUNICAÇÃO</t>
  </si>
  <si>
    <t>COMUNICAÇÃO E LINGUAGEM</t>
  </si>
  <si>
    <t>DESIGN E DESIGN DE MODA</t>
  </si>
  <si>
    <t>FOTOGRAFIA E PRODUÇÃO CULTURAL</t>
  </si>
  <si>
    <t>DIDÁTICA, ESTÁGIO E EDUCAÇÃO ESCOLAR INDÍGENA</t>
  </si>
  <si>
    <t>ADMINISTRAÇÃO GERAL</t>
  </si>
  <si>
    <t>FILOSOFIA, ÉTICA E SOCIOLOGIA</t>
  </si>
  <si>
    <t>DEPARTAMENTO DE ARTES</t>
  </si>
  <si>
    <t>DANÇA/ PEDAGOGIAS E PRÁTICAS DA DANÇA</t>
  </si>
  <si>
    <t>DEPARTAMENTO DE COMUNICAÇÃO SOCIAL</t>
  </si>
  <si>
    <t>MONTAGEM E FINALIZAÇÃO AUDIOVISUAL</t>
  </si>
  <si>
    <t>LATIM</t>
  </si>
  <si>
    <t>LÍNGUA PORTUGUESA</t>
  </si>
  <si>
    <t>TEORIA DA LITERATURA</t>
  </si>
  <si>
    <t>MUSICOLOGIA</t>
  </si>
  <si>
    <t>TEORIA DA MÚSICA</t>
  </si>
  <si>
    <t>HISTÓRIA</t>
  </si>
  <si>
    <t>CLÍNICA MÉDICA</t>
  </si>
  <si>
    <t>ENFERMAGEM CIRÚRGICA</t>
  </si>
  <si>
    <t>FUNDAMENTOS DA ENFERMAGEM</t>
  </si>
  <si>
    <t>URGÊNCIA E EMERGÊNCIA</t>
  </si>
  <si>
    <t>UTI/ADMINISTRAÇÃO/UNIDADES COMPLEXAS</t>
  </si>
  <si>
    <t>ALIMENTAÇÃO INSTITUCIONAL</t>
  </si>
  <si>
    <t>NUTRIÇÃO HUMANA NORMAL E DIETÉTICA</t>
  </si>
  <si>
    <t>METODOLOGIA DO TREINAMENTO FÍSICO E ATLETISMO</t>
  </si>
  <si>
    <t>ZOOLOGIA</t>
  </si>
  <si>
    <t>ÁREA DE DIREITO E SUBÁREA DE DIREITO PROCESSUAL E PRÁTICA JURÍDICA</t>
  </si>
  <si>
    <t>COORDENAÇÃO DA ÁREA ACADÊMICA DE NEUROPSIQUIATRIA</t>
  </si>
  <si>
    <t>COORDENAÇÃO DA ÁREA ACADÊMICA DE PATOLOGIA</t>
  </si>
  <si>
    <t>PATOLOGIA</t>
  </si>
  <si>
    <t>PATOLOGIA GERAL</t>
  </si>
  <si>
    <t>COORDENAÇÃO DE ÁREA ACADÊMICA DE CIRURGIA</t>
  </si>
  <si>
    <t>CIRURGIA VASCULAR</t>
  </si>
  <si>
    <t>COORDENAÇÃO DE ÁREA ACADÊMICA DE PEDIATRIA</t>
  </si>
  <si>
    <t xml:space="preserve"> ADMINISTRAÇÃO E ASSISTÊNCIA FARMACÊUTICA</t>
  </si>
  <si>
    <t>ENFERMAGEM EM SAÚDE MENTAL</t>
  </si>
  <si>
    <t>CIÊNCIA E TECNOLOGIA DE ALIMENTOS</t>
  </si>
  <si>
    <t>NUTRIÇÃO CLÍNICA</t>
  </si>
  <si>
    <t>NUTRIÇÃO DIETÉTICA E EXPERIMENTAL</t>
  </si>
  <si>
    <t>DEPARTAMENTO DE ECONOMIA</t>
  </si>
  <si>
    <t>ENSINO DE CIÊNCIAS / FÍSICA</t>
  </si>
  <si>
    <t>ENSINO DE CIÊNCIAS / QUÍMICA</t>
  </si>
  <si>
    <t>FUNDAMENTOS HISTÓRICO FILOSÓFICOS DA EDUCAÇÃO</t>
  </si>
  <si>
    <t>TEORIA E MÉTODOS EM ARQUEOLOGIA</t>
  </si>
  <si>
    <t>ENERGIA NUCLEAR/ DOSIMETRIA E INSTRUMENTAÇÃO NUCLEAR</t>
  </si>
  <si>
    <t>ENERGIA NUCLEAR/ENGENHARIA DE REATORES</t>
  </si>
  <si>
    <t>FONTES RENOVÁVEIS DE ENERGIA/ENERGIA DA BIOMASSA</t>
  </si>
  <si>
    <t>DEPARTAMENTO DE ENGENHARIA ELETRÔNICA E SISTEMAS</t>
  </si>
  <si>
    <t>CIRCUITOS ELÉTRICOS</t>
  </si>
  <si>
    <t>ENGENHARIA DE MATERIAIS / MATERIAIS METÁLICOS</t>
  </si>
  <si>
    <t>ENGENHARIA DE MATERIAIS / PROCESSAMENTO E SOLDAGEM DE METAIS</t>
  </si>
  <si>
    <t>05/2024</t>
  </si>
  <si>
    <t>09/2024</t>
  </si>
  <si>
    <t>NUCLEO DE DESIGN E COMUNICAÇÃO</t>
  </si>
  <si>
    <t>SISTEMAS DE REPRESENTAÇÃO E DESENVOLVIMENTO DE PROJETOS</t>
  </si>
  <si>
    <t>LÍNGUA INGLESA</t>
  </si>
  <si>
    <t>ÁREA: MÚSICA / SUBÁREA: INSTRUMENTO (CLARINETA)</t>
  </si>
  <si>
    <t>ESPANHOL</t>
  </si>
  <si>
    <t>FRANCÊS</t>
  </si>
  <si>
    <t>GEOGRAFIA</t>
  </si>
  <si>
    <t>ÁREA ACADÊMICA DE NEUROPSIQUIATRIA</t>
  </si>
  <si>
    <t>EDUCAÇÃO FÍSICA/FUNDAMENTOS DO ENSINO DO ESPORTE</t>
  </si>
  <si>
    <t>PRIMEIROS SOCORROS</t>
  </si>
  <si>
    <t>SISTEMA DE INFORMAÇÕES CONTÁBEIS</t>
  </si>
  <si>
    <t>DEPARTAMENTO DE HOTELARIA E TURISMO</t>
  </si>
  <si>
    <t>TURISMO E HOTELARIA</t>
  </si>
  <si>
    <t>DEPARTAMENTO DE CIÊNCIAS GEOGRÁFICAS</t>
  </si>
  <si>
    <t>GEOGRAFIA HUMANA</t>
  </si>
  <si>
    <t>MICROBIOLOGIA E PROCESSOS BIOTECNOLÓGICOS</t>
  </si>
  <si>
    <t>10/2024</t>
  </si>
  <si>
    <t>13/2024</t>
  </si>
  <si>
    <t>CIÊNCIAS HUMANAS / EDUCAÇÃO, ANTROPOLOGIA, ARQUEOLOGIA E ARTE</t>
  </si>
  <si>
    <t>MATEMÁTICA/ENSINO DE MATEMÁTICA</t>
  </si>
  <si>
    <t>CONTABILIDADE GERAL E FINANÇAS</t>
  </si>
  <si>
    <t>ECONOMIA: TEÓRICO-QUANTITATIVA</t>
  </si>
  <si>
    <t>PESQUISA OPERACIONAL</t>
  </si>
  <si>
    <t>GESTÃO DA PRODUÇÃO</t>
  </si>
  <si>
    <t>DEPARTAMENTO DE CIÊNCIA DA INFORMAÇÃO</t>
  </si>
  <si>
    <t>LINGUÍSTICA</t>
  </si>
  <si>
    <t>MÚSICA / CANTO</t>
  </si>
  <si>
    <t>MÚSICA / FLAUTA TRANSVERSAL</t>
  </si>
  <si>
    <t>PEDAGOGIA</t>
  </si>
  <si>
    <t>CURSO DE EDUCAÇÃO FÍSICA</t>
  </si>
  <si>
    <t>ESPORTE COLETIVOS E TREINAMENTO</t>
  </si>
  <si>
    <t>SAÚDE PÚBLICA E ENFERMAGEM PSIQUIÁTRICA</t>
  </si>
  <si>
    <t>SAÚDE DA MULHER</t>
  </si>
  <si>
    <t>MICROBIOLOGIA, IMUNOLOGIA E PARASITOLOGIA</t>
  </si>
  <si>
    <t>CURSO DE LICENCIATURA EM CIÊNCIAS BIOLÓGICAS</t>
  </si>
  <si>
    <t>EDUCAÇÃO</t>
  </si>
  <si>
    <t>DEPARTAMENTO DE GENÉTICA</t>
  </si>
  <si>
    <t>GENÉTICA DE POPULAÇÕES</t>
  </si>
  <si>
    <t>CÁLCULO DIFERENCIAL E INTEGRAL, ÁLGEBRA E GEOMETRIA ANALÍTICA</t>
  </si>
  <si>
    <t>DIREITO FINANCEIRO E TRIBUTÁRIO</t>
  </si>
  <si>
    <t>TEORIA E INTRODUÇÃO AO DIREITO</t>
  </si>
  <si>
    <t>FUNDAMENTOS DO DIREITO E DIREITO ADMINISTRATIVO</t>
  </si>
  <si>
    <t>COORDENAÇÃO DA ÁREA ACADÊMICA DE MEDICINA CLÍNICA</t>
  </si>
  <si>
    <t>CLÍNICA MÉDICA / GERIATRIA</t>
  </si>
  <si>
    <t>CLÍNICA MÉDICA / RADIOLOGIA MÉDICA E EXAMES LABORATORIAIS</t>
  </si>
  <si>
    <t>CLÍNICA MÉDICA / SEMIOLOGIA CLÍNICA</t>
  </si>
  <si>
    <t>COORDENAÇÃO ACADÊMICA DE ÁREA DE MEDICINA TROPICAL</t>
  </si>
  <si>
    <t>COORDENAÇÃO DA ÁREA ACADÊMICA DE PEDIATRIA</t>
  </si>
  <si>
    <t>COORDENAÇÃO DA ÁREA ACADÊMICA DE GINECOLOGIA-OBSTETRÍCIA</t>
  </si>
  <si>
    <t>OBSTETRÍCIA</t>
  </si>
  <si>
    <t>GINECOLOGIA</t>
  </si>
  <si>
    <t>CONTROLE DE QUALIDADE BIOLÓGICO E HOMEOPATIA</t>
  </si>
  <si>
    <t>RADIOLOGIA</t>
  </si>
  <si>
    <t>RECURSOS CINESIOTERAPÊUTICOS E TERAPÈUTICOS MANUAIS</t>
  </si>
  <si>
    <t>FISIOTERAPIA NO ASSOALHO PÉLVICO E SAÚDE DA MULHER</t>
  </si>
  <si>
    <t>DISFAGIA</t>
  </si>
  <si>
    <t>MOTRICIDADE OROFACIAL / VOZ</t>
  </si>
  <si>
    <t>HUMANIZAÇÃO NA SAÚDE</t>
  </si>
  <si>
    <t>ADMINISTRAÇÃO E SECRETARIADO</t>
  </si>
  <si>
    <t>DEPARTAMENTO DE CIÊNCIAS ECONÔMICAS</t>
  </si>
  <si>
    <t>ENSINO DE MATEMÁTICA</t>
  </si>
  <si>
    <t>ENSINO DE LÍNGUA PORTUGUESA / LETRAS</t>
  </si>
  <si>
    <t>MECÂNICA TÉCNICA</t>
  </si>
  <si>
    <t>SANEAMENTO</t>
  </si>
  <si>
    <t>GEOLOGIA / MINERALOGIA</t>
  </si>
  <si>
    <t>15/2024</t>
  </si>
  <si>
    <t>02/2025</t>
  </si>
  <si>
    <t>LETRAS-LIBRAS</t>
  </si>
  <si>
    <t>MÚSICA / INSTRUMENTO (PIANO)</t>
  </si>
  <si>
    <t>CURSOS DE CIÊNCIAS BIOLÓGICAS</t>
  </si>
  <si>
    <t>DEPARTAMENTO DE MICOLOGIA</t>
  </si>
  <si>
    <t>MICOLOGIA E PARASITOLOGIA</t>
  </si>
  <si>
    <t>ESTATÍSTICA (20H)</t>
  </si>
  <si>
    <t>ESTATÍSTICA (40H)</t>
  </si>
  <si>
    <t>DEPARTAMENTO DE QUÍMICA FUNDAMENTAL</t>
  </si>
  <si>
    <t>DOENÇAS INFECCIOSAS E PARASITÁRIAS</t>
  </si>
  <si>
    <t>ENFERMAGEM OBSTÉTRICA</t>
  </si>
  <si>
    <t>EJA</t>
  </si>
  <si>
    <t>ENSINO DE BIOLOGIA</t>
  </si>
  <si>
    <t>DEPARTAMENTO DE FUNDAMENTOS SOCIOFILOSÓFICOS DA EDUCACÃO</t>
  </si>
  <si>
    <t>TOPOGRAFIA E CARTOGRAFIA</t>
  </si>
  <si>
    <t>TRATAMENTO DE MINÉRIO / LAVRA DE MINAS</t>
  </si>
  <si>
    <t>MATEMÁTICA E FÍSICA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</si>
</sst>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/mm/yyyy"/>
    <numFmt numFmtId="166" formatCode="mm/yyyy"/>
  </numFmts>
  <fonts count="19">
    <font>
      <sz val="11.0"/>
      <color theme="1"/>
      <name val="Calibri"/>
      <scheme val="minor"/>
    </font>
    <font>
      <b/>
      <sz val="24.0"/>
      <color theme="0"/>
      <name val="Calibri"/>
    </font>
    <font/>
    <font>
      <b/>
      <sz val="16.0"/>
      <color theme="0"/>
      <name val="Calibri"/>
    </font>
    <font>
      <b/>
      <sz val="10.0"/>
      <color theme="0"/>
      <name val="Calibri"/>
    </font>
    <font>
      <b/>
      <sz val="14.0"/>
      <color theme="0"/>
      <name val="Calibri"/>
    </font>
    <font>
      <b/>
      <sz val="10.0"/>
      <color rgb="FFFFFFFF"/>
      <name val="Calibri"/>
    </font>
    <font>
      <b/>
      <sz val="12.0"/>
      <color theme="0"/>
      <name val="Calibri"/>
    </font>
    <font>
      <b/>
      <sz val="18.0"/>
      <color theme="1"/>
      <name val="Calibri"/>
    </font>
    <font>
      <sz val="12.0"/>
      <color theme="0"/>
      <name val="Calibri"/>
    </font>
    <font>
      <sz val="11.0"/>
      <color theme="1"/>
      <name val="Calibri"/>
    </font>
    <font>
      <sz val="8.0"/>
      <color theme="1"/>
      <name val="Calibri"/>
    </font>
    <font>
      <sz val="9.0"/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strike/>
      <sz val="8.0"/>
      <color theme="1"/>
      <name val="Calibri"/>
    </font>
    <font>
      <sz val="10.0"/>
      <color theme="1"/>
      <name val="Calibri"/>
    </font>
    <font>
      <sz val="9.0"/>
      <color rgb="FF000000"/>
      <name val="Calibri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8E0000"/>
        <bgColor rgb="FF8E0000"/>
      </patternFill>
    </fill>
    <fill>
      <patternFill patternType="solid">
        <fgColor theme="0"/>
        <bgColor theme="0"/>
      </patternFill>
    </fill>
    <fill>
      <patternFill patternType="solid">
        <fgColor rgb="FF884444"/>
        <bgColor rgb="FF88444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6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/>
    </border>
    <border>
      <left/>
      <right/>
      <bottom/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ont="1">
      <alignment horizontal="center"/>
    </xf>
    <xf borderId="5" fillId="0" fontId="2" numFmtId="0" xfId="0" applyBorder="1" applyFont="1"/>
    <xf borderId="6" fillId="0" fontId="2" numFmtId="0" xfId="0" applyBorder="1" applyFont="1"/>
    <xf borderId="7" fillId="2" fontId="4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/>
    </xf>
    <xf borderId="8" fillId="2" fontId="6" numFmtId="14" xfId="0" applyAlignment="1" applyBorder="1" applyFont="1" applyNumberFormat="1">
      <alignment horizontal="center" readingOrder="0" vertical="center"/>
    </xf>
    <xf borderId="9" fillId="2" fontId="7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1" fillId="3" fontId="8" numFmtId="0" xfId="0" applyAlignment="1" applyBorder="1" applyFill="1" applyFont="1">
      <alignment horizontal="center"/>
    </xf>
    <xf borderId="12" fillId="4" fontId="9" numFmtId="0" xfId="0" applyAlignment="1" applyBorder="1" applyFill="1" applyFont="1">
      <alignment horizontal="center" shrinkToFit="0" vertical="center" wrapText="1"/>
    </xf>
    <xf borderId="13" fillId="4" fontId="9" numFmtId="0" xfId="0" applyAlignment="1" applyBorder="1" applyFont="1">
      <alignment horizontal="center" shrinkToFit="0" vertical="center" wrapText="1"/>
    </xf>
    <xf borderId="14" fillId="4" fontId="9" numFmtId="0" xfId="0" applyAlignment="1" applyBorder="1" applyFont="1">
      <alignment horizontal="center" shrinkToFit="0" vertical="center" wrapText="1"/>
    </xf>
    <xf borderId="15" fillId="4" fontId="9" numFmtId="0" xfId="0" applyAlignment="1" applyBorder="1" applyFont="1">
      <alignment horizontal="center" shrinkToFit="0" vertical="center" wrapText="1"/>
    </xf>
    <xf borderId="16" fillId="0" fontId="10" numFmtId="49" xfId="0" applyAlignment="1" applyBorder="1" applyFont="1" applyNumberFormat="1">
      <alignment horizontal="center" vertical="center"/>
    </xf>
    <xf borderId="17" fillId="0" fontId="10" numFmtId="14" xfId="0" applyAlignment="1" applyBorder="1" applyFont="1" applyNumberFormat="1">
      <alignment horizontal="center" vertical="center"/>
    </xf>
    <xf borderId="17" fillId="0" fontId="10" numFmtId="0" xfId="0" applyAlignment="1" applyBorder="1" applyFont="1">
      <alignment horizontal="center" vertical="center"/>
    </xf>
    <xf borderId="18" fillId="0" fontId="10" numFmtId="0" xfId="0" applyAlignment="1" applyBorder="1" applyFont="1">
      <alignment horizontal="center" vertical="center"/>
    </xf>
    <xf borderId="18" fillId="0" fontId="10" numFmtId="14" xfId="0" applyAlignment="1" applyBorder="1" applyFont="1" applyNumberFormat="1">
      <alignment horizontal="center" vertical="center"/>
    </xf>
    <xf borderId="18" fillId="0" fontId="11" numFmtId="14" xfId="0" applyAlignment="1" applyBorder="1" applyFont="1" applyNumberFormat="1">
      <alignment horizontal="center" shrinkToFit="0" vertical="center" wrapText="1"/>
    </xf>
    <xf borderId="18" fillId="0" fontId="10" numFmtId="49" xfId="0" applyAlignment="1" applyBorder="1" applyFont="1" applyNumberFormat="1">
      <alignment horizontal="center" vertical="center"/>
    </xf>
    <xf borderId="19" fillId="0" fontId="10" numFmtId="0" xfId="0" applyAlignment="1" applyBorder="1" applyFont="1">
      <alignment horizontal="center" vertical="center"/>
    </xf>
    <xf borderId="20" fillId="0" fontId="10" numFmtId="0" xfId="0" applyAlignment="1" applyBorder="1" applyFont="1">
      <alignment horizontal="center" vertical="center"/>
    </xf>
    <xf borderId="21" fillId="0" fontId="10" numFmtId="49" xfId="0" applyAlignment="1" applyBorder="1" applyFont="1" applyNumberFormat="1">
      <alignment horizontal="center" vertical="center"/>
    </xf>
    <xf borderId="22" fillId="0" fontId="10" numFmtId="14" xfId="0" applyAlignment="1" applyBorder="1" applyFont="1" applyNumberFormat="1">
      <alignment horizontal="center" vertical="center"/>
    </xf>
    <xf borderId="22" fillId="0" fontId="10" numFmtId="0" xfId="0" applyAlignment="1" applyBorder="1" applyFont="1">
      <alignment horizontal="center" vertical="center"/>
    </xf>
    <xf borderId="23" fillId="0" fontId="10" numFmtId="0" xfId="0" applyAlignment="1" applyBorder="1" applyFont="1">
      <alignment horizontal="center" vertical="center"/>
    </xf>
    <xf borderId="23" fillId="0" fontId="10" numFmtId="14" xfId="0" applyAlignment="1" applyBorder="1" applyFont="1" applyNumberFormat="1">
      <alignment horizontal="center" vertical="center"/>
    </xf>
    <xf borderId="23" fillId="0" fontId="11" numFmtId="14" xfId="0" applyAlignment="1" applyBorder="1" applyFont="1" applyNumberFormat="1">
      <alignment horizontal="center" shrinkToFit="0" vertical="center" wrapText="1"/>
    </xf>
    <xf borderId="23" fillId="0" fontId="10" numFmtId="49" xfId="0" applyAlignment="1" applyBorder="1" applyFont="1" applyNumberFormat="1">
      <alignment horizontal="center" vertical="center"/>
    </xf>
    <xf borderId="24" fillId="0" fontId="10" numFmtId="14" xfId="0" applyAlignment="1" applyBorder="1" applyFont="1" applyNumberFormat="1">
      <alignment horizontal="center" vertical="center"/>
    </xf>
    <xf borderId="24" fillId="0" fontId="10" numFmtId="0" xfId="0" applyAlignment="1" applyBorder="1" applyFont="1">
      <alignment horizontal="center" vertical="center"/>
    </xf>
    <xf borderId="25" fillId="0" fontId="10" numFmtId="0" xfId="0" applyAlignment="1" applyBorder="1" applyFont="1">
      <alignment horizontal="center" vertical="center"/>
    </xf>
    <xf borderId="23" fillId="0" fontId="11" numFmtId="14" xfId="0" applyAlignment="1" applyBorder="1" applyFont="1" applyNumberFormat="1">
      <alignment horizontal="center" vertical="center"/>
    </xf>
    <xf borderId="26" fillId="0" fontId="10" numFmtId="14" xfId="0" applyAlignment="1" applyBorder="1" applyFont="1" applyNumberFormat="1">
      <alignment horizontal="center" vertical="center"/>
    </xf>
    <xf borderId="27" fillId="0" fontId="10" numFmtId="0" xfId="0" applyAlignment="1" applyBorder="1" applyFont="1">
      <alignment horizontal="center" vertical="center"/>
    </xf>
    <xf borderId="28" fillId="0" fontId="10" numFmtId="49" xfId="0" applyAlignment="1" applyBorder="1" applyFont="1" applyNumberFormat="1">
      <alignment horizontal="center" vertical="center"/>
    </xf>
    <xf borderId="29" fillId="0" fontId="10" numFmtId="49" xfId="0" applyAlignment="1" applyBorder="1" applyFont="1" applyNumberFormat="1">
      <alignment horizontal="center" vertical="center"/>
    </xf>
    <xf borderId="30" fillId="0" fontId="10" numFmtId="14" xfId="0" applyAlignment="1" applyBorder="1" applyFont="1" applyNumberFormat="1">
      <alignment horizontal="center" vertical="center"/>
    </xf>
    <xf borderId="30" fillId="0" fontId="10" numFmtId="0" xfId="0" applyAlignment="1" applyBorder="1" applyFont="1">
      <alignment horizontal="center" vertical="center"/>
    </xf>
    <xf borderId="30" fillId="0" fontId="11" numFmtId="14" xfId="0" applyAlignment="1" applyBorder="1" applyFont="1" applyNumberFormat="1">
      <alignment horizontal="center" vertical="center"/>
    </xf>
    <xf borderId="30" fillId="0" fontId="10" numFmtId="49" xfId="0" applyAlignment="1" applyBorder="1" applyFont="1" applyNumberFormat="1">
      <alignment horizontal="center" vertical="center"/>
    </xf>
    <xf borderId="31" fillId="0" fontId="10" numFmtId="0" xfId="0" applyAlignment="1" applyBorder="1" applyFont="1">
      <alignment horizontal="center" vertical="center"/>
    </xf>
    <xf borderId="22" fillId="0" fontId="11" numFmtId="14" xfId="0" applyAlignment="1" applyBorder="1" applyFont="1" applyNumberFormat="1">
      <alignment horizontal="center" vertical="center"/>
    </xf>
    <xf borderId="24" fillId="0" fontId="10" numFmtId="49" xfId="0" applyAlignment="1" applyBorder="1" applyFont="1" applyNumberFormat="1">
      <alignment horizontal="center" vertical="center"/>
    </xf>
    <xf borderId="24" fillId="0" fontId="11" numFmtId="14" xfId="0" applyAlignment="1" applyBorder="1" applyFont="1" applyNumberFormat="1">
      <alignment horizontal="center" vertical="center"/>
    </xf>
    <xf borderId="32" fillId="0" fontId="10" numFmtId="49" xfId="0" applyAlignment="1" applyBorder="1" applyFont="1" applyNumberFormat="1">
      <alignment horizontal="center" vertical="center"/>
    </xf>
    <xf borderId="23" fillId="0" fontId="10" numFmtId="14" xfId="0" applyAlignment="1" applyBorder="1" applyFont="1" applyNumberFormat="1">
      <alignment horizontal="center"/>
    </xf>
    <xf borderId="23" fillId="0" fontId="10" numFmtId="0" xfId="0" applyAlignment="1" applyBorder="1" applyFont="1">
      <alignment horizontal="center"/>
    </xf>
    <xf borderId="27" fillId="0" fontId="10" numFmtId="14" xfId="0" applyAlignment="1" applyBorder="1" applyFont="1" applyNumberFormat="1">
      <alignment horizontal="center" vertical="center"/>
    </xf>
    <xf borderId="30" fillId="0" fontId="11" numFmtId="14" xfId="0" applyAlignment="1" applyBorder="1" applyFont="1" applyNumberFormat="1">
      <alignment horizontal="center" shrinkToFit="0" vertical="center" wrapText="1"/>
    </xf>
    <xf borderId="24" fillId="0" fontId="11" numFmtId="14" xfId="0" applyAlignment="1" applyBorder="1" applyFont="1" applyNumberFormat="1">
      <alignment horizontal="center" shrinkToFit="0" vertical="center" wrapText="1"/>
    </xf>
    <xf borderId="22" fillId="0" fontId="10" numFmtId="49" xfId="0" applyAlignment="1" applyBorder="1" applyFont="1" applyNumberFormat="1">
      <alignment horizontal="center" vertical="center"/>
    </xf>
    <xf borderId="33" fillId="0" fontId="10" numFmtId="0" xfId="0" applyAlignment="1" applyBorder="1" applyFont="1">
      <alignment horizontal="center" vertical="center"/>
    </xf>
    <xf borderId="30" fillId="0" fontId="10" numFmtId="0" xfId="0" applyAlignment="1" applyBorder="1" applyFont="1">
      <alignment horizontal="center" shrinkToFit="0" vertical="center" wrapText="1"/>
    </xf>
    <xf borderId="22" fillId="0" fontId="10" numFmtId="0" xfId="0" applyAlignment="1" applyBorder="1" applyFont="1">
      <alignment horizontal="center" shrinkToFit="0" vertical="center" wrapText="1"/>
    </xf>
    <xf borderId="22" fillId="0" fontId="11" numFmtId="14" xfId="0" applyAlignment="1" applyBorder="1" applyFont="1" applyNumberFormat="1">
      <alignment horizontal="center" shrinkToFit="0" vertical="center" wrapText="1"/>
    </xf>
    <xf borderId="24" fillId="0" fontId="10" numFmtId="0" xfId="0" applyAlignment="1" applyBorder="1" applyFont="1">
      <alignment horizontal="center" shrinkToFit="0" vertical="center" wrapText="1"/>
    </xf>
    <xf borderId="34" fillId="0" fontId="10" numFmtId="0" xfId="0" applyAlignment="1" applyBorder="1" applyFont="1">
      <alignment horizontal="center" vertical="center"/>
    </xf>
    <xf borderId="35" fillId="0" fontId="10" numFmtId="14" xfId="0" applyAlignment="1" applyBorder="1" applyFont="1" applyNumberFormat="1">
      <alignment horizontal="center" vertical="center"/>
    </xf>
    <xf borderId="36" fillId="0" fontId="10" numFmtId="0" xfId="0" applyAlignment="1" applyBorder="1" applyFont="1">
      <alignment horizontal="center" vertical="center"/>
    </xf>
    <xf borderId="23" fillId="0" fontId="10" numFmtId="164" xfId="0" applyAlignment="1" applyBorder="1" applyFont="1" applyNumberFormat="1">
      <alignment vertical="center"/>
    </xf>
    <xf borderId="37" fillId="0" fontId="11" numFmtId="14" xfId="0" applyAlignment="1" applyBorder="1" applyFont="1" applyNumberFormat="1">
      <alignment horizontal="center" shrinkToFit="0" vertical="center" wrapText="1"/>
    </xf>
    <xf borderId="23" fillId="0" fontId="10" numFmtId="164" xfId="0" applyAlignment="1" applyBorder="1" applyFont="1" applyNumberFormat="1">
      <alignment horizontal="center" vertical="center"/>
    </xf>
    <xf borderId="23" fillId="0" fontId="10" numFmtId="0" xfId="0" applyAlignment="1" applyBorder="1" applyFont="1">
      <alignment horizontal="center" shrinkToFit="0" vertical="center" wrapText="1"/>
    </xf>
    <xf borderId="38" fillId="0" fontId="11" numFmtId="14" xfId="0" applyAlignment="1" applyBorder="1" applyFont="1" applyNumberFormat="1">
      <alignment horizontal="center" shrinkToFit="0" vertical="center" wrapText="1"/>
    </xf>
    <xf borderId="37" fillId="0" fontId="10" numFmtId="0" xfId="0" applyAlignment="1" applyBorder="1" applyFont="1">
      <alignment horizontal="center" vertical="center"/>
    </xf>
    <xf borderId="32" fillId="0" fontId="12" numFmtId="0" xfId="0" applyAlignment="1" applyBorder="1" applyFont="1">
      <alignment horizontal="center" vertical="center"/>
    </xf>
    <xf borderId="23" fillId="0" fontId="12" numFmtId="164" xfId="0" applyAlignment="1" applyBorder="1" applyFont="1" applyNumberFormat="1">
      <alignment vertical="center"/>
    </xf>
    <xf borderId="23" fillId="0" fontId="12" numFmtId="0" xfId="0" applyAlignment="1" applyBorder="1" applyFont="1">
      <alignment horizontal="center" vertical="center"/>
    </xf>
    <xf borderId="23" fillId="0" fontId="12" numFmtId="49" xfId="0" applyAlignment="1" applyBorder="1" applyFont="1" applyNumberFormat="1">
      <alignment horizontal="center" vertical="center"/>
    </xf>
    <xf borderId="23" fillId="0" fontId="12" numFmtId="164" xfId="0" applyAlignment="1" applyBorder="1" applyFont="1" applyNumberFormat="1">
      <alignment horizontal="center" vertical="center"/>
    </xf>
    <xf borderId="23" fillId="0" fontId="12" numFmtId="0" xfId="0" applyAlignment="1" applyBorder="1" applyFont="1">
      <alignment horizontal="center" shrinkToFit="0" vertical="center" wrapText="1"/>
    </xf>
    <xf borderId="23" fillId="0" fontId="12" numFmtId="0" xfId="0" applyAlignment="1" applyBorder="1" applyFont="1">
      <alignment vertical="center"/>
    </xf>
    <xf borderId="30" fillId="0" fontId="12" numFmtId="0" xfId="0" applyAlignment="1" applyBorder="1" applyFont="1">
      <alignment horizontal="center" vertical="center"/>
    </xf>
    <xf borderId="34" fillId="0" fontId="12" numFmtId="0" xfId="0" applyAlignment="1" applyBorder="1" applyFont="1">
      <alignment horizontal="center" vertical="center"/>
    </xf>
    <xf borderId="23" fillId="5" fontId="12" numFmtId="0" xfId="0" applyAlignment="1" applyBorder="1" applyFill="1" applyFont="1">
      <alignment horizontal="center" shrinkToFit="0" vertical="center" wrapText="1"/>
    </xf>
    <xf borderId="32" fillId="0" fontId="12" numFmtId="49" xfId="0" applyAlignment="1" applyBorder="1" applyFont="1" applyNumberFormat="1">
      <alignment horizontal="center" vertical="center"/>
    </xf>
    <xf borderId="32" fillId="0" fontId="12" numFmtId="49" xfId="0" applyAlignment="1" applyBorder="1" applyFont="1" applyNumberFormat="1">
      <alignment horizontal="center" readingOrder="0" vertical="center"/>
    </xf>
    <xf borderId="23" fillId="0" fontId="12" numFmtId="164" xfId="0" applyAlignment="1" applyBorder="1" applyFont="1" applyNumberFormat="1">
      <alignment readingOrder="0" vertical="center"/>
    </xf>
    <xf borderId="23" fillId="0" fontId="12" numFmtId="0" xfId="0" applyAlignment="1" applyBorder="1" applyFont="1">
      <alignment horizontal="center" readingOrder="0" vertical="center"/>
    </xf>
    <xf borderId="23" fillId="0" fontId="12" numFmtId="49" xfId="0" applyAlignment="1" applyBorder="1" applyFont="1" applyNumberFormat="1">
      <alignment horizontal="center" readingOrder="0" vertical="center"/>
    </xf>
    <xf borderId="23" fillId="0" fontId="12" numFmtId="164" xfId="0" applyAlignment="1" applyBorder="1" applyFont="1" applyNumberFormat="1">
      <alignment horizontal="center" readingOrder="0" vertical="center"/>
    </xf>
    <xf borderId="23" fillId="0" fontId="12" numFmtId="0" xfId="0" applyAlignment="1" applyBorder="1" applyFont="1">
      <alignment horizontal="center" readingOrder="0" shrinkToFit="0" vertical="center" wrapText="1"/>
    </xf>
    <xf borderId="30" fillId="0" fontId="12" numFmtId="0" xfId="0" applyAlignment="1" applyBorder="1" applyFont="1">
      <alignment horizontal="center" readingOrder="0" shrinkToFit="0" vertical="center" wrapText="1"/>
    </xf>
    <xf borderId="30" fillId="0" fontId="12" numFmtId="0" xfId="0" applyAlignment="1" applyBorder="1" applyFont="1">
      <alignment vertical="center"/>
    </xf>
    <xf borderId="30" fillId="0" fontId="12" numFmtId="164" xfId="0" applyAlignment="1" applyBorder="1" applyFont="1" applyNumberFormat="1">
      <alignment vertical="center"/>
    </xf>
    <xf borderId="29" fillId="0" fontId="12" numFmtId="49" xfId="0" applyAlignment="1" applyBorder="1" applyFont="1" applyNumberFormat="1">
      <alignment horizontal="center" readingOrder="0" vertical="center"/>
    </xf>
    <xf borderId="30" fillId="0" fontId="12" numFmtId="164" xfId="0" applyAlignment="1" applyBorder="1" applyFont="1" applyNumberFormat="1">
      <alignment readingOrder="0" vertical="center"/>
    </xf>
    <xf borderId="30" fillId="0" fontId="12" numFmtId="0" xfId="0" applyAlignment="1" applyBorder="1" applyFont="1">
      <alignment horizontal="center" readingOrder="0" vertical="center"/>
    </xf>
    <xf borderId="30" fillId="0" fontId="12" numFmtId="49" xfId="0" applyAlignment="1" applyBorder="1" applyFont="1" applyNumberFormat="1">
      <alignment horizontal="center" readingOrder="0" vertical="center"/>
    </xf>
    <xf borderId="30" fillId="0" fontId="12" numFmtId="164" xfId="0" applyAlignment="1" applyBorder="1" applyFont="1" applyNumberFormat="1">
      <alignment horizontal="center" readingOrder="0" vertical="center"/>
    </xf>
    <xf borderId="39" fillId="6" fontId="13" numFmtId="0" xfId="0" applyAlignment="1" applyBorder="1" applyFill="1" applyFont="1">
      <alignment horizontal="center"/>
    </xf>
    <xf borderId="40" fillId="0" fontId="2" numFmtId="0" xfId="0" applyBorder="1" applyFont="1"/>
    <xf borderId="41" fillId="6" fontId="13" numFmtId="0" xfId="0" applyAlignment="1" applyBorder="1" applyFont="1">
      <alignment horizontal="center"/>
    </xf>
    <xf borderId="41" fillId="6" fontId="13" numFmtId="0" xfId="0" applyBorder="1" applyFont="1"/>
    <xf borderId="42" fillId="6" fontId="14" numFmtId="0" xfId="0" applyAlignment="1" applyBorder="1" applyFont="1">
      <alignment horizontal="center"/>
    </xf>
    <xf borderId="8" fillId="2" fontId="4" numFmtId="14" xfId="0" applyAlignment="1" applyBorder="1" applyFont="1" applyNumberFormat="1">
      <alignment horizontal="center" vertical="center"/>
    </xf>
    <xf borderId="4" fillId="3" fontId="8" numFmtId="0" xfId="0" applyAlignment="1" applyBorder="1" applyFont="1">
      <alignment horizontal="center"/>
    </xf>
    <xf borderId="18" fillId="0" fontId="11" numFmtId="14" xfId="0" applyAlignment="1" applyBorder="1" applyFont="1" applyNumberFormat="1">
      <alignment horizontal="center" shrinkToFit="0" wrapText="1"/>
    </xf>
    <xf borderId="17" fillId="0" fontId="10" numFmtId="49" xfId="0" applyAlignment="1" applyBorder="1" applyFont="1" applyNumberFormat="1">
      <alignment horizontal="center" vertical="center"/>
    </xf>
    <xf borderId="43" fillId="0" fontId="10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10" numFmtId="0" xfId="0" applyBorder="1" applyFont="1"/>
    <xf borderId="23" fillId="0" fontId="11" numFmtId="14" xfId="0" applyAlignment="1" applyBorder="1" applyFont="1" applyNumberFormat="1">
      <alignment horizontal="center" shrinkToFit="0" wrapText="1"/>
    </xf>
    <xf borderId="33" fillId="0" fontId="10" numFmtId="0" xfId="0" applyBorder="1" applyFont="1"/>
    <xf borderId="23" fillId="0" fontId="15" numFmtId="14" xfId="0" applyAlignment="1" applyBorder="1" applyFont="1" applyNumberFormat="1">
      <alignment horizontal="center" shrinkToFit="0" wrapText="1"/>
    </xf>
    <xf borderId="23" fillId="0" fontId="11" numFmtId="14" xfId="0" applyAlignment="1" applyBorder="1" applyFont="1" applyNumberFormat="1">
      <alignment horizontal="center"/>
    </xf>
    <xf borderId="24" fillId="0" fontId="10" numFmtId="0" xfId="0" applyBorder="1" applyFont="1"/>
    <xf borderId="28" fillId="0" fontId="2" numFmtId="0" xfId="0" applyBorder="1" applyFont="1"/>
    <xf borderId="25" fillId="0" fontId="10" numFmtId="0" xfId="0" applyBorder="1" applyFont="1"/>
    <xf borderId="29" fillId="0" fontId="16" numFmtId="49" xfId="0" applyAlignment="1" applyBorder="1" applyFont="1" applyNumberFormat="1">
      <alignment horizontal="center" vertical="center"/>
    </xf>
    <xf borderId="38" fillId="0" fontId="16" numFmtId="164" xfId="0" applyAlignment="1" applyBorder="1" applyFont="1" applyNumberFormat="1">
      <alignment vertical="center"/>
    </xf>
    <xf borderId="23" fillId="0" fontId="16" numFmtId="0" xfId="0" applyAlignment="1" applyBorder="1" applyFont="1">
      <alignment horizontal="center" vertical="center"/>
    </xf>
    <xf borderId="44" fillId="0" fontId="16" numFmtId="49" xfId="0" applyAlignment="1" applyBorder="1" applyFont="1" applyNumberFormat="1">
      <alignment horizontal="center" vertical="center"/>
    </xf>
    <xf borderId="30" fillId="0" fontId="16" numFmtId="164" xfId="0" applyAlignment="1" applyBorder="1" applyFont="1" applyNumberFormat="1">
      <alignment horizontal="center" vertical="center"/>
    </xf>
    <xf borderId="30" fillId="0" fontId="16" numFmtId="14" xfId="0" applyAlignment="1" applyBorder="1" applyFont="1" applyNumberFormat="1">
      <alignment horizontal="center" vertical="center"/>
    </xf>
    <xf borderId="30" fillId="0" fontId="16" numFmtId="49" xfId="0" applyAlignment="1" applyBorder="1" applyFont="1" applyNumberFormat="1">
      <alignment horizontal="center" vertical="center"/>
    </xf>
    <xf borderId="30" fillId="0" fontId="16" numFmtId="0" xfId="0" applyAlignment="1" applyBorder="1" applyFont="1">
      <alignment horizontal="center" vertical="center"/>
    </xf>
    <xf borderId="31" fillId="0" fontId="16" numFmtId="0" xfId="0" applyAlignment="1" applyBorder="1" applyFont="1">
      <alignment horizontal="center" vertical="center"/>
    </xf>
    <xf borderId="22" fillId="0" fontId="16" numFmtId="0" xfId="0" applyBorder="1" applyFont="1"/>
    <xf borderId="32" fillId="0" fontId="16" numFmtId="49" xfId="0" applyAlignment="1" applyBorder="1" applyFont="1" applyNumberFormat="1">
      <alignment horizontal="center" vertical="center"/>
    </xf>
    <xf borderId="37" fillId="0" fontId="16" numFmtId="164" xfId="0" applyAlignment="1" applyBorder="1" applyFont="1" applyNumberFormat="1">
      <alignment vertical="center"/>
    </xf>
    <xf borderId="45" fillId="0" fontId="16" numFmtId="49" xfId="0" applyAlignment="1" applyBorder="1" applyFont="1" applyNumberFormat="1">
      <alignment horizontal="center" vertical="center"/>
    </xf>
    <xf borderId="23" fillId="0" fontId="16" numFmtId="164" xfId="0" applyAlignment="1" applyBorder="1" applyFont="1" applyNumberFormat="1">
      <alignment horizontal="center" vertical="center"/>
    </xf>
    <xf borderId="24" fillId="0" fontId="16" numFmtId="0" xfId="0" applyBorder="1" applyFont="1"/>
    <xf borderId="23" fillId="0" fontId="16" numFmtId="49" xfId="0" applyAlignment="1" applyBorder="1" applyFont="1" applyNumberFormat="1">
      <alignment horizontal="center" vertical="center"/>
    </xf>
    <xf borderId="34" fillId="0" fontId="16" numFmtId="0" xfId="0" applyAlignment="1" applyBorder="1" applyFont="1">
      <alignment horizontal="center" vertical="center"/>
    </xf>
    <xf borderId="22" fillId="0" fontId="2" numFmtId="0" xfId="0" applyBorder="1" applyFont="1"/>
    <xf borderId="46" fillId="0" fontId="16" numFmtId="49" xfId="0" applyAlignment="1" applyBorder="1" applyFont="1" applyNumberFormat="1">
      <alignment horizontal="center" vertical="center"/>
    </xf>
    <xf borderId="47" fillId="0" fontId="16" numFmtId="164" xfId="0" applyAlignment="1" applyBorder="1" applyFont="1" applyNumberFormat="1">
      <alignment vertical="center"/>
    </xf>
    <xf borderId="48" fillId="0" fontId="16" numFmtId="0" xfId="0" applyAlignment="1" applyBorder="1" applyFont="1">
      <alignment horizontal="center" vertical="center"/>
    </xf>
    <xf borderId="49" fillId="0" fontId="16" numFmtId="49" xfId="0" applyAlignment="1" applyBorder="1" applyFont="1" applyNumberFormat="1">
      <alignment horizontal="center" vertical="center"/>
    </xf>
    <xf borderId="48" fillId="0" fontId="16" numFmtId="164" xfId="0" applyAlignment="1" applyBorder="1" applyFont="1" applyNumberFormat="1">
      <alignment horizontal="center" vertical="center"/>
    </xf>
    <xf borderId="50" fillId="0" fontId="2" numFmtId="0" xfId="0" applyBorder="1" applyFont="1"/>
    <xf borderId="48" fillId="0" fontId="11" numFmtId="14" xfId="0" applyAlignment="1" applyBorder="1" applyFont="1" applyNumberFormat="1">
      <alignment horizontal="center" shrinkToFit="0" wrapText="1"/>
    </xf>
    <xf borderId="48" fillId="0" fontId="16" numFmtId="49" xfId="0" applyAlignment="1" applyBorder="1" applyFont="1" applyNumberFormat="1">
      <alignment horizontal="center" vertical="center"/>
    </xf>
    <xf borderId="51" fillId="0" fontId="16" numFmtId="0" xfId="0" applyAlignment="1" applyBorder="1" applyFont="1">
      <alignment horizontal="center" vertical="center"/>
    </xf>
    <xf borderId="52" fillId="6" fontId="13" numFmtId="0" xfId="0" applyAlignment="1" applyBorder="1" applyFont="1">
      <alignment horizontal="center"/>
    </xf>
    <xf borderId="53" fillId="6" fontId="13" numFmtId="0" xfId="0" applyAlignment="1" applyBorder="1" applyFont="1">
      <alignment horizontal="center"/>
    </xf>
    <xf borderId="53" fillId="6" fontId="13" numFmtId="0" xfId="0" applyBorder="1" applyFont="1"/>
    <xf borderId="53" fillId="6" fontId="14" numFmtId="0" xfId="0" applyAlignment="1" applyBorder="1" applyFont="1">
      <alignment horizontal="center"/>
    </xf>
    <xf borderId="8" fillId="2" fontId="4" numFmtId="164" xfId="0" applyAlignment="1" applyBorder="1" applyFont="1" applyNumberFormat="1">
      <alignment horizontal="center" vertical="center"/>
    </xf>
    <xf borderId="54" fillId="4" fontId="9" numFmtId="0" xfId="0" applyAlignment="1" applyBorder="1" applyFont="1">
      <alignment horizontal="center" shrinkToFit="0" vertical="center" wrapText="1"/>
    </xf>
    <xf borderId="16" fillId="0" fontId="12" numFmtId="49" xfId="0" applyAlignment="1" applyBorder="1" applyFont="1" applyNumberFormat="1">
      <alignment horizontal="center" vertical="center"/>
    </xf>
    <xf borderId="17" fillId="0" fontId="12" numFmtId="14" xfId="0" applyAlignment="1" applyBorder="1" applyFont="1" applyNumberFormat="1">
      <alignment horizontal="center" vertical="center"/>
    </xf>
    <xf borderId="17" fillId="0" fontId="12" numFmtId="0" xfId="0" applyAlignment="1" applyBorder="1" applyFont="1">
      <alignment horizontal="center" vertical="center"/>
    </xf>
    <xf borderId="30" fillId="0" fontId="12" numFmtId="14" xfId="0" applyAlignment="1" applyBorder="1" applyFont="1" applyNumberFormat="1">
      <alignment horizontal="center" shrinkToFit="0" vertical="center" wrapText="1"/>
    </xf>
    <xf borderId="23" fillId="0" fontId="12" numFmtId="14" xfId="0" applyAlignment="1" applyBorder="1" applyFont="1" applyNumberFormat="1">
      <alignment horizontal="left" shrinkToFit="0" vertical="center" wrapText="1"/>
    </xf>
    <xf borderId="43" fillId="0" fontId="12" numFmtId="0" xfId="0" applyAlignment="1" applyBorder="1" applyFont="1">
      <alignment horizontal="center" vertical="center"/>
    </xf>
    <xf borderId="21" fillId="0" fontId="12" numFmtId="0" xfId="0" applyBorder="1" applyFont="1"/>
    <xf borderId="22" fillId="0" fontId="12" numFmtId="0" xfId="0" applyBorder="1" applyFont="1"/>
    <xf borderId="24" fillId="0" fontId="12" numFmtId="0" xfId="0" applyBorder="1" applyFont="1"/>
    <xf borderId="23" fillId="0" fontId="12" numFmtId="14" xfId="0" applyAlignment="1" applyBorder="1" applyFont="1" applyNumberFormat="1">
      <alignment horizontal="center" shrinkToFit="0" vertical="center" wrapText="1"/>
    </xf>
    <xf borderId="33" fillId="0" fontId="12" numFmtId="0" xfId="0" applyBorder="1" applyFont="1"/>
    <xf borderId="25" fillId="0" fontId="12" numFmtId="0" xfId="0" applyBorder="1" applyFont="1"/>
    <xf borderId="30" fillId="0" fontId="12" numFmtId="14" xfId="0" applyAlignment="1" applyBorder="1" applyFont="1" applyNumberFormat="1">
      <alignment horizontal="center" vertical="center"/>
    </xf>
    <xf borderId="31" fillId="0" fontId="12" numFmtId="0" xfId="0" applyAlignment="1" applyBorder="1" applyFont="1">
      <alignment horizontal="center" vertical="center"/>
    </xf>
    <xf borderId="17" fillId="0" fontId="12" numFmtId="14" xfId="0" applyAlignment="1" applyBorder="1" applyFont="1" applyNumberFormat="1">
      <alignment vertical="center"/>
    </xf>
    <xf borderId="18" fillId="0" fontId="12" numFmtId="14" xfId="0" applyAlignment="1" applyBorder="1" applyFont="1" applyNumberFormat="1">
      <alignment horizontal="center" shrinkToFit="0" vertical="center" wrapText="1"/>
    </xf>
    <xf borderId="29" fillId="0" fontId="12" numFmtId="49" xfId="0" applyAlignment="1" applyBorder="1" applyFont="1" applyNumberFormat="1">
      <alignment horizontal="center" vertical="center"/>
    </xf>
    <xf borderId="30" fillId="0" fontId="12" numFmtId="14" xfId="0" applyAlignment="1" applyBorder="1" applyFont="1" applyNumberFormat="1">
      <alignment vertical="center"/>
    </xf>
    <xf borderId="30" fillId="0" fontId="12" numFmtId="14" xfId="0" applyAlignment="1" applyBorder="1" applyFont="1" applyNumberFormat="1">
      <alignment shrinkToFit="0" vertical="center" wrapText="1"/>
    </xf>
    <xf borderId="23" fillId="0" fontId="12" numFmtId="14" xfId="0" applyAlignment="1" applyBorder="1" applyFont="1" applyNumberFormat="1">
      <alignment vertical="center"/>
    </xf>
    <xf borderId="30" fillId="0" fontId="12" numFmtId="49" xfId="0" applyAlignment="1" applyBorder="1" applyFont="1" applyNumberFormat="1">
      <alignment horizontal="center" vertical="center"/>
    </xf>
    <xf borderId="23" fillId="5" fontId="12" numFmtId="0" xfId="0" applyAlignment="1" applyBorder="1" applyFont="1">
      <alignment shrinkToFit="0" vertical="center" wrapText="1"/>
    </xf>
    <xf borderId="22" fillId="0" fontId="12" numFmtId="14" xfId="0" applyAlignment="1" applyBorder="1" applyFont="1" applyNumberFormat="1">
      <alignment vertical="center"/>
    </xf>
    <xf borderId="22" fillId="0" fontId="12" numFmtId="0" xfId="0" applyAlignment="1" applyBorder="1" applyFont="1">
      <alignment horizontal="center" vertical="center"/>
    </xf>
    <xf borderId="33" fillId="0" fontId="12" numFmtId="0" xfId="0" applyAlignment="1" applyBorder="1" applyFont="1">
      <alignment horizontal="center" vertical="center"/>
    </xf>
    <xf borderId="23" fillId="0" fontId="12" numFmtId="0" xfId="0" applyAlignment="1" applyBorder="1" applyFont="1">
      <alignment shrinkToFit="0" vertical="center" wrapText="1"/>
    </xf>
    <xf borderId="30" fillId="0" fontId="12" numFmtId="0" xfId="0" applyAlignment="1" applyBorder="1" applyFont="1">
      <alignment shrinkToFit="0" vertical="center" wrapText="1"/>
    </xf>
    <xf borderId="23" fillId="0" fontId="12" numFmtId="0" xfId="0" applyAlignment="1" applyBorder="1" applyFont="1">
      <alignment horizontal="left" shrinkToFit="0" vertical="center" wrapText="1"/>
    </xf>
    <xf borderId="37" fillId="0" fontId="12" numFmtId="14" xfId="0" applyAlignment="1" applyBorder="1" applyFont="1" applyNumberFormat="1">
      <alignment vertical="center"/>
    </xf>
    <xf borderId="23" fillId="0" fontId="12" numFmtId="49" xfId="0" applyAlignment="1" applyBorder="1" applyFont="1" applyNumberFormat="1">
      <alignment horizontal="left" shrinkToFit="0" vertical="center" wrapText="1"/>
    </xf>
    <xf borderId="21" fillId="0" fontId="12" numFmtId="49" xfId="0" applyAlignment="1" applyBorder="1" applyFont="1" applyNumberFormat="1">
      <alignment horizontal="center" vertical="center"/>
    </xf>
    <xf borderId="22" fillId="0" fontId="12" numFmtId="164" xfId="0" applyAlignment="1" applyBorder="1" applyFont="1" applyNumberFormat="1">
      <alignment vertical="center"/>
    </xf>
    <xf borderId="22" fillId="0" fontId="12" numFmtId="49" xfId="0" applyAlignment="1" applyBorder="1" applyFont="1" applyNumberFormat="1">
      <alignment horizontal="center" vertical="center"/>
    </xf>
    <xf borderId="55" fillId="3" fontId="17" numFmtId="0" xfId="0" applyAlignment="1" applyBorder="1" applyFont="1">
      <alignment shrinkToFit="0" vertical="center" wrapText="1"/>
    </xf>
    <xf borderId="37" fillId="0" fontId="12" numFmtId="164" xfId="0" applyAlignment="1" applyBorder="1" applyFont="1" applyNumberFormat="1">
      <alignment vertical="center"/>
    </xf>
    <xf borderId="56" fillId="3" fontId="17" numFmtId="0" xfId="0" applyAlignment="1" applyBorder="1" applyFont="1">
      <alignment shrinkToFit="0" vertical="center" wrapText="1"/>
    </xf>
    <xf borderId="57" fillId="3" fontId="17" numFmtId="0" xfId="0" applyAlignment="1" applyBorder="1" applyFont="1">
      <alignment shrinkToFit="0" vertical="center" wrapText="1"/>
    </xf>
    <xf borderId="57" fillId="5" fontId="17" numFmtId="0" xfId="0" applyAlignment="1" applyBorder="1" applyFont="1">
      <alignment shrinkToFit="0" vertical="center" wrapText="1"/>
    </xf>
    <xf borderId="23" fillId="3" fontId="17" numFmtId="0" xfId="0" applyAlignment="1" applyBorder="1" applyFont="1">
      <alignment shrinkToFit="0" vertical="center" wrapText="1"/>
    </xf>
    <xf borderId="58" fillId="0" fontId="12" numFmtId="164" xfId="0" applyAlignment="1" applyBorder="1" applyFont="1" applyNumberFormat="1">
      <alignment vertical="center"/>
    </xf>
    <xf borderId="28" fillId="0" fontId="12" numFmtId="49" xfId="0" applyAlignment="1" applyBorder="1" applyFont="1" applyNumberFormat="1">
      <alignment horizontal="center" vertical="center"/>
    </xf>
    <xf borderId="24" fillId="0" fontId="12" numFmtId="164" xfId="0" applyAlignment="1" applyBorder="1" applyFont="1" applyNumberFormat="1">
      <alignment vertical="center"/>
    </xf>
    <xf borderId="24" fillId="0" fontId="12" numFmtId="49" xfId="0" applyAlignment="1" applyBorder="1" applyFont="1" applyNumberFormat="1">
      <alignment horizontal="center" vertical="center"/>
    </xf>
    <xf borderId="59" fillId="3" fontId="17" numFmtId="0" xfId="0" applyAlignment="1" applyBorder="1" applyFont="1">
      <alignment shrinkToFit="0" vertical="center" wrapText="1"/>
    </xf>
    <xf borderId="60" fillId="0" fontId="12" numFmtId="164" xfId="0" applyAlignment="1" applyBorder="1" applyFont="1" applyNumberFormat="1">
      <alignment vertical="center"/>
    </xf>
    <xf borderId="25" fillId="0" fontId="12" numFmtId="0" xfId="0" applyAlignment="1" applyBorder="1" applyFont="1">
      <alignment horizontal="center" vertical="center"/>
    </xf>
    <xf borderId="30" fillId="3" fontId="17" numFmtId="0" xfId="0" applyAlignment="1" applyBorder="1" applyFont="1">
      <alignment shrinkToFit="0" vertical="center" wrapText="1"/>
    </xf>
    <xf borderId="61" fillId="0" fontId="12" numFmtId="164" xfId="0" applyAlignment="1" applyBorder="1" applyFont="1" applyNumberFormat="1">
      <alignment vertical="center"/>
    </xf>
    <xf borderId="0" fillId="0" fontId="10" numFmtId="49" xfId="0" applyAlignment="1" applyFont="1" applyNumberFormat="1">
      <alignment horizontal="center" vertical="center"/>
    </xf>
    <xf borderId="0" fillId="0" fontId="18" numFmtId="165" xfId="0" applyFont="1" applyNumberFormat="1"/>
    <xf borderId="0" fillId="0" fontId="18" numFmtId="166" xfId="0" applyFont="1" applyNumberFormat="1"/>
    <xf borderId="23" fillId="3" fontId="17" numFmtId="0" xfId="0" applyAlignment="1" applyBorder="1" applyFont="1">
      <alignment readingOrder="0" shrinkToFit="0" vertical="center" wrapText="1"/>
    </xf>
    <xf borderId="0" fillId="0" fontId="10" numFmtId="49" xfId="0" applyFont="1" applyNumberFormat="1"/>
    <xf borderId="0" fillId="0" fontId="10" numFmtId="164" xfId="0" applyFont="1" applyNumberFormat="1"/>
    <xf borderId="0" fillId="0" fontId="10" numFmtId="0" xfId="0" applyAlignment="1" applyFont="1">
      <alignment vertical="bottom"/>
    </xf>
    <xf borderId="0" fillId="0" fontId="10" numFmtId="164" xfId="0" applyAlignment="1" applyFont="1" applyNumberFormat="1">
      <alignment vertical="bottom"/>
    </xf>
    <xf borderId="0" fillId="0" fontId="10" numFmtId="49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164" xfId="0" applyAlignment="1" applyFont="1" applyNumberFormat="1">
      <alignment vertical="center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590550</xdr:colOff>
      <xdr:row>1</xdr:row>
      <xdr:rowOff>0</xdr:rowOff>
    </xdr:from>
    <xdr:ext cx="2095500" cy="1057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495300</xdr:colOff>
      <xdr:row>1</xdr:row>
      <xdr:rowOff>85725</xdr:rowOff>
    </xdr:from>
    <xdr:ext cx="2143125" cy="1028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495300</xdr:colOff>
      <xdr:row>1</xdr:row>
      <xdr:rowOff>171450</xdr:rowOff>
    </xdr:from>
    <xdr:ext cx="1628775" cy="800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71"/>
    <col customWidth="1" min="2" max="3" width="10.71"/>
    <col customWidth="1" min="4" max="4" width="12.14"/>
    <col customWidth="1" min="5" max="5" width="13.71"/>
    <col customWidth="1" min="6" max="6" width="10.71"/>
    <col customWidth="1" min="7" max="7" width="15.71"/>
    <col customWidth="1" min="8" max="8" width="20.71"/>
    <col customWidth="1" hidden="1" min="9" max="10" width="10.71"/>
    <col customWidth="1" min="11" max="11" width="12.71"/>
    <col customWidth="1" min="12" max="13" width="10.71"/>
    <col customWidth="1" hidden="1" min="14" max="14" width="10.71"/>
    <col customWidth="1" min="15" max="15" width="10.71"/>
    <col customWidth="1" min="16" max="16" width="11.71"/>
    <col customWidth="1" min="17" max="17" width="10.71"/>
  </cols>
  <sheetData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>
      <c r="B4" s="7" t="s">
        <v>2</v>
      </c>
      <c r="C4" s="8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>
      <c r="B5" s="9">
        <v>45747.0</v>
      </c>
      <c r="C5" s="10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>
      <c r="B6" s="13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>
      <c r="B7" s="14" t="s">
        <v>6</v>
      </c>
      <c r="C7" s="15" t="s">
        <v>7</v>
      </c>
      <c r="D7" s="16" t="s">
        <v>8</v>
      </c>
      <c r="E7" s="14" t="s">
        <v>9</v>
      </c>
      <c r="F7" s="15" t="s">
        <v>7</v>
      </c>
      <c r="G7" s="16" t="s">
        <v>10</v>
      </c>
      <c r="H7" s="16" t="s">
        <v>11</v>
      </c>
      <c r="I7" s="14" t="s">
        <v>12</v>
      </c>
      <c r="J7" s="15" t="s">
        <v>7</v>
      </c>
      <c r="K7" s="14" t="s">
        <v>13</v>
      </c>
      <c r="L7" s="15" t="s">
        <v>7</v>
      </c>
      <c r="M7" s="17" t="s">
        <v>14</v>
      </c>
      <c r="N7" s="17" t="s">
        <v>15</v>
      </c>
      <c r="O7" s="17" t="s">
        <v>16</v>
      </c>
      <c r="P7" s="17" t="s">
        <v>17</v>
      </c>
      <c r="Q7" s="17" t="s">
        <v>18</v>
      </c>
    </row>
    <row r="8" hidden="1">
      <c r="B8" s="18" t="s">
        <v>19</v>
      </c>
      <c r="C8" s="19">
        <v>43325.0</v>
      </c>
      <c r="D8" s="20">
        <v>126.0</v>
      </c>
      <c r="E8" s="21" t="s">
        <v>20</v>
      </c>
      <c r="F8" s="22">
        <v>43651.0</v>
      </c>
      <c r="G8" s="23" t="s">
        <v>21</v>
      </c>
      <c r="H8" s="23" t="s">
        <v>22</v>
      </c>
      <c r="I8" s="21" t="s">
        <v>23</v>
      </c>
      <c r="J8" s="22">
        <v>43987.0</v>
      </c>
      <c r="K8" s="24" t="s">
        <v>24</v>
      </c>
      <c r="L8" s="22">
        <v>44287.0</v>
      </c>
      <c r="M8" s="22">
        <f t="shared" ref="M8:M13" si="1">IF(J8&lt;&gt;0,F8+217+366,F8+366)+IF(L8&lt;&gt;0,365,0)</f>
        <v>44599</v>
      </c>
      <c r="N8" s="21" t="s">
        <v>25</v>
      </c>
      <c r="O8" s="21">
        <f t="shared" ref="O8:O11" si="2">M8-TODAY()</f>
        <v>-1148</v>
      </c>
      <c r="P8" s="25" t="str">
        <f t="shared" ref="P8:P13" si="3">IF(K8&lt;&gt;0,"NÃO","SIM")</f>
        <v>NÃO</v>
      </c>
      <c r="Q8" s="26" t="str">
        <f t="shared" ref="Q8:Q13" si="4">IF(O8&lt;0,"NÃO","SIM")</f>
        <v>NÃO</v>
      </c>
    </row>
    <row r="9" hidden="1">
      <c r="B9" s="27"/>
      <c r="C9" s="28"/>
      <c r="D9" s="29"/>
      <c r="E9" s="30" t="s">
        <v>26</v>
      </c>
      <c r="F9" s="31">
        <v>43677.0</v>
      </c>
      <c r="G9" s="32" t="s">
        <v>27</v>
      </c>
      <c r="H9" s="32" t="s">
        <v>28</v>
      </c>
      <c r="I9" s="30" t="s">
        <v>23</v>
      </c>
      <c r="J9" s="31">
        <v>43987.0</v>
      </c>
      <c r="K9" s="33" t="s">
        <v>24</v>
      </c>
      <c r="L9" s="31">
        <v>44287.0</v>
      </c>
      <c r="M9" s="34">
        <f t="shared" si="1"/>
        <v>44625</v>
      </c>
      <c r="N9" s="21" t="s">
        <v>25</v>
      </c>
      <c r="O9" s="35">
        <f t="shared" si="2"/>
        <v>-1122</v>
      </c>
      <c r="P9" s="30" t="str">
        <f t="shared" si="3"/>
        <v>NÃO</v>
      </c>
      <c r="Q9" s="36" t="str">
        <f t="shared" si="4"/>
        <v>NÃO</v>
      </c>
    </row>
    <row r="10" hidden="1">
      <c r="B10" s="27"/>
      <c r="C10" s="28"/>
      <c r="D10" s="29"/>
      <c r="E10" s="30" t="s">
        <v>29</v>
      </c>
      <c r="F10" s="31">
        <v>43678.0</v>
      </c>
      <c r="G10" s="32" t="s">
        <v>30</v>
      </c>
      <c r="H10" s="32" t="s">
        <v>31</v>
      </c>
      <c r="I10" s="30" t="s">
        <v>23</v>
      </c>
      <c r="J10" s="31">
        <v>43987.0</v>
      </c>
      <c r="K10" s="33" t="s">
        <v>24</v>
      </c>
      <c r="L10" s="31">
        <v>44287.0</v>
      </c>
      <c r="M10" s="34">
        <f t="shared" si="1"/>
        <v>44626</v>
      </c>
      <c r="N10" s="21" t="s">
        <v>25</v>
      </c>
      <c r="O10" s="35">
        <f t="shared" si="2"/>
        <v>-1121</v>
      </c>
      <c r="P10" s="30" t="str">
        <f t="shared" si="3"/>
        <v>NÃO</v>
      </c>
      <c r="Q10" s="36" t="str">
        <f t="shared" si="4"/>
        <v>NÃO</v>
      </c>
    </row>
    <row r="11" hidden="1">
      <c r="B11" s="27"/>
      <c r="C11" s="28"/>
      <c r="D11" s="29"/>
      <c r="E11" s="30" t="s">
        <v>32</v>
      </c>
      <c r="F11" s="31">
        <v>43683.0</v>
      </c>
      <c r="G11" s="32" t="s">
        <v>33</v>
      </c>
      <c r="H11" s="37" t="s">
        <v>34</v>
      </c>
      <c r="I11" s="30" t="s">
        <v>23</v>
      </c>
      <c r="J11" s="31">
        <v>43987.0</v>
      </c>
      <c r="K11" s="33" t="s">
        <v>24</v>
      </c>
      <c r="L11" s="31">
        <v>44287.0</v>
      </c>
      <c r="M11" s="38">
        <f t="shared" si="1"/>
        <v>44631</v>
      </c>
      <c r="N11" s="21" t="s">
        <v>25</v>
      </c>
      <c r="O11" s="39">
        <f t="shared" si="2"/>
        <v>-1116</v>
      </c>
      <c r="P11" s="30" t="str">
        <f t="shared" si="3"/>
        <v>NÃO</v>
      </c>
      <c r="Q11" s="36" t="str">
        <f t="shared" si="4"/>
        <v>NÃO</v>
      </c>
    </row>
    <row r="12" hidden="1">
      <c r="B12" s="40"/>
      <c r="C12" s="34"/>
      <c r="D12" s="35"/>
      <c r="E12" s="30" t="s">
        <v>35</v>
      </c>
      <c r="F12" s="31">
        <v>43734.0</v>
      </c>
      <c r="G12" s="32" t="s">
        <v>36</v>
      </c>
      <c r="H12" s="32" t="s">
        <v>28</v>
      </c>
      <c r="I12" s="30" t="s">
        <v>23</v>
      </c>
      <c r="J12" s="31">
        <v>43987.0</v>
      </c>
      <c r="K12" s="33" t="s">
        <v>24</v>
      </c>
      <c r="L12" s="31">
        <v>44287.0</v>
      </c>
      <c r="M12" s="38">
        <f t="shared" si="1"/>
        <v>44682</v>
      </c>
      <c r="N12" s="31">
        <f t="shared" ref="N12:N13" si="5">M12+365</f>
        <v>45047</v>
      </c>
      <c r="O12" s="39">
        <f t="shared" ref="O12:O13" si="6">N12-TODAY()</f>
        <v>-700</v>
      </c>
      <c r="P12" s="30" t="str">
        <f t="shared" si="3"/>
        <v>NÃO</v>
      </c>
      <c r="Q12" s="36" t="str">
        <f t="shared" si="4"/>
        <v>NÃO</v>
      </c>
    </row>
    <row r="13" hidden="1">
      <c r="B13" s="41" t="s">
        <v>37</v>
      </c>
      <c r="C13" s="42">
        <v>43465.0</v>
      </c>
      <c r="D13" s="43">
        <v>6.0</v>
      </c>
      <c r="E13" s="43" t="s">
        <v>38</v>
      </c>
      <c r="F13" s="42">
        <v>43712.0</v>
      </c>
      <c r="G13" s="44" t="s">
        <v>39</v>
      </c>
      <c r="H13" s="32" t="s">
        <v>40</v>
      </c>
      <c r="I13" s="43" t="s">
        <v>23</v>
      </c>
      <c r="J13" s="42">
        <v>43987.0</v>
      </c>
      <c r="K13" s="45" t="s">
        <v>41</v>
      </c>
      <c r="L13" s="42">
        <v>44287.0</v>
      </c>
      <c r="M13" s="42">
        <f t="shared" si="1"/>
        <v>44660</v>
      </c>
      <c r="N13" s="42">
        <f t="shared" si="5"/>
        <v>45025</v>
      </c>
      <c r="O13" s="43">
        <f t="shared" si="6"/>
        <v>-722</v>
      </c>
      <c r="P13" s="43" t="str">
        <f t="shared" si="3"/>
        <v>NÃO</v>
      </c>
      <c r="Q13" s="46" t="str">
        <f t="shared" si="4"/>
        <v>NÃO</v>
      </c>
    </row>
    <row r="14" hidden="1">
      <c r="B14" s="27"/>
      <c r="C14" s="28"/>
      <c r="D14" s="29"/>
      <c r="E14" s="35"/>
      <c r="F14" s="34"/>
      <c r="G14" s="47"/>
      <c r="H14" s="32" t="s">
        <v>42</v>
      </c>
      <c r="I14" s="35"/>
      <c r="J14" s="34"/>
      <c r="K14" s="48"/>
      <c r="L14" s="34"/>
      <c r="M14" s="34"/>
      <c r="N14" s="34"/>
      <c r="O14" s="35"/>
      <c r="P14" s="35"/>
      <c r="Q14" s="36"/>
    </row>
    <row r="15" hidden="1">
      <c r="B15" s="27"/>
      <c r="C15" s="28"/>
      <c r="D15" s="29"/>
      <c r="E15" s="43" t="s">
        <v>43</v>
      </c>
      <c r="F15" s="42">
        <v>43714.0</v>
      </c>
      <c r="G15" s="47"/>
      <c r="H15" s="32" t="s">
        <v>44</v>
      </c>
      <c r="I15" s="43" t="s">
        <v>23</v>
      </c>
      <c r="J15" s="42">
        <v>43987.0</v>
      </c>
      <c r="K15" s="45" t="s">
        <v>41</v>
      </c>
      <c r="L15" s="42">
        <v>44287.0</v>
      </c>
      <c r="M15" s="42">
        <f>IF(J15&lt;&gt;0,F15+217+366,F15+366)+IF(L15&lt;&gt;0,365,0)</f>
        <v>44662</v>
      </c>
      <c r="N15" s="42">
        <f>M15+365</f>
        <v>45027</v>
      </c>
      <c r="O15" s="43">
        <f>N15-TODAY()</f>
        <v>-720</v>
      </c>
      <c r="P15" s="43" t="str">
        <f>IF(K15&lt;&gt;0,"NÃO","SIM")</f>
        <v>NÃO</v>
      </c>
      <c r="Q15" s="46" t="str">
        <f>IF(O15&lt;0,"NÃO","SIM")</f>
        <v>NÃO</v>
      </c>
    </row>
    <row r="16" hidden="1">
      <c r="B16" s="40"/>
      <c r="C16" s="34"/>
      <c r="D16" s="35"/>
      <c r="E16" s="35"/>
      <c r="F16" s="34"/>
      <c r="G16" s="49"/>
      <c r="H16" s="32" t="s">
        <v>45</v>
      </c>
      <c r="I16" s="35"/>
      <c r="J16" s="34"/>
      <c r="K16" s="48"/>
      <c r="L16" s="34"/>
      <c r="M16" s="34"/>
      <c r="N16" s="34"/>
      <c r="O16" s="35"/>
      <c r="P16" s="35"/>
      <c r="Q16" s="36"/>
    </row>
    <row r="17" hidden="1">
      <c r="B17" s="50" t="s">
        <v>46</v>
      </c>
      <c r="C17" s="51">
        <v>43469.0</v>
      </c>
      <c r="D17" s="52">
        <v>2.0</v>
      </c>
      <c r="E17" s="30" t="s">
        <v>47</v>
      </c>
      <c r="F17" s="31">
        <v>43704.0</v>
      </c>
      <c r="G17" s="37" t="s">
        <v>48</v>
      </c>
      <c r="H17" s="32" t="s">
        <v>49</v>
      </c>
      <c r="I17" s="30" t="s">
        <v>23</v>
      </c>
      <c r="J17" s="31">
        <v>43987.0</v>
      </c>
      <c r="K17" s="33" t="s">
        <v>50</v>
      </c>
      <c r="L17" s="31">
        <v>44287.0</v>
      </c>
      <c r="M17" s="38">
        <f t="shared" ref="M17:M18" si="7">IF(J17&lt;&gt;0,F17+217+366,F17+366)+IF(L17&lt;&gt;0,365,0)</f>
        <v>44652</v>
      </c>
      <c r="N17" s="31">
        <f>M17+365</f>
        <v>45017</v>
      </c>
      <c r="O17" s="53">
        <f>N17-TODAY()</f>
        <v>-730</v>
      </c>
      <c r="P17" s="30" t="str">
        <f t="shared" ref="P17:P18" si="8">IF(K17&lt;&gt;0,"NÃO","SIM")</f>
        <v>NÃO</v>
      </c>
      <c r="Q17" s="36" t="str">
        <f t="shared" ref="Q17:Q18" si="9">IF(O17&lt;0,"NÃO","SIM")</f>
        <v>NÃO</v>
      </c>
    </row>
    <row r="18" hidden="1">
      <c r="B18" s="41" t="s">
        <v>51</v>
      </c>
      <c r="C18" s="42">
        <v>43552.0</v>
      </c>
      <c r="D18" s="43">
        <v>6.0</v>
      </c>
      <c r="E18" s="43" t="s">
        <v>52</v>
      </c>
      <c r="F18" s="42">
        <v>43685.0</v>
      </c>
      <c r="G18" s="54" t="s">
        <v>53</v>
      </c>
      <c r="H18" s="32" t="s">
        <v>54</v>
      </c>
      <c r="I18" s="43" t="s">
        <v>23</v>
      </c>
      <c r="J18" s="42">
        <v>43987.0</v>
      </c>
      <c r="K18" s="45" t="s">
        <v>55</v>
      </c>
      <c r="L18" s="42">
        <v>44287.0</v>
      </c>
      <c r="M18" s="42">
        <f t="shared" si="7"/>
        <v>44633</v>
      </c>
      <c r="N18" s="21" t="s">
        <v>25</v>
      </c>
      <c r="O18" s="43">
        <f>M18-TODAY()</f>
        <v>-1114</v>
      </c>
      <c r="P18" s="43" t="str">
        <f t="shared" si="8"/>
        <v>NÃO</v>
      </c>
      <c r="Q18" s="46" t="str">
        <f t="shared" si="9"/>
        <v>NÃO</v>
      </c>
    </row>
    <row r="19" hidden="1">
      <c r="B19" s="27"/>
      <c r="C19" s="28"/>
      <c r="D19" s="29"/>
      <c r="E19" s="35"/>
      <c r="F19" s="34"/>
      <c r="G19" s="55"/>
      <c r="H19" s="32" t="s">
        <v>56</v>
      </c>
      <c r="I19" s="35"/>
      <c r="J19" s="34"/>
      <c r="K19" s="48"/>
      <c r="L19" s="34"/>
      <c r="M19" s="34"/>
      <c r="N19" s="21" t="s">
        <v>25</v>
      </c>
      <c r="O19" s="35"/>
      <c r="P19" s="35"/>
      <c r="Q19" s="36"/>
    </row>
    <row r="20" hidden="1">
      <c r="B20" s="40"/>
      <c r="C20" s="34"/>
      <c r="D20" s="35"/>
      <c r="E20" s="30" t="s">
        <v>57</v>
      </c>
      <c r="F20" s="31">
        <v>43746.0</v>
      </c>
      <c r="G20" s="32" t="s">
        <v>58</v>
      </c>
      <c r="H20" s="32" t="s">
        <v>59</v>
      </c>
      <c r="I20" s="30" t="s">
        <v>23</v>
      </c>
      <c r="J20" s="31">
        <v>43987.0</v>
      </c>
      <c r="K20" s="33" t="s">
        <v>55</v>
      </c>
      <c r="L20" s="31">
        <v>44287.0</v>
      </c>
      <c r="M20" s="38">
        <f t="shared" ref="M20:M21" si="10">IF(J20&lt;&gt;0,F20+217+366,F20+366)+IF(L20&lt;&gt;0,365,0)</f>
        <v>44694</v>
      </c>
      <c r="N20" s="31">
        <f t="shared" ref="N20:N21" si="11">M20+365</f>
        <v>45059</v>
      </c>
      <c r="O20" s="39">
        <f t="shared" ref="O20:O21" si="12">N20-TODAY()</f>
        <v>-688</v>
      </c>
      <c r="P20" s="30" t="str">
        <f t="shared" ref="P20:P21" si="13">IF(K20&lt;&gt;0,"NÃO","SIM")</f>
        <v>NÃO</v>
      </c>
      <c r="Q20" s="36" t="str">
        <f t="shared" ref="Q20:Q21" si="14">IF(O20&lt;0,"NÃO","SIM")</f>
        <v>NÃO</v>
      </c>
    </row>
    <row r="21" ht="15.75" hidden="1" customHeight="1">
      <c r="B21" s="41" t="s">
        <v>60</v>
      </c>
      <c r="C21" s="42">
        <v>43664.0</v>
      </c>
      <c r="D21" s="43">
        <v>9.0</v>
      </c>
      <c r="E21" s="43" t="s">
        <v>61</v>
      </c>
      <c r="F21" s="42">
        <v>43830.0</v>
      </c>
      <c r="G21" s="54" t="s">
        <v>62</v>
      </c>
      <c r="H21" s="32" t="s">
        <v>63</v>
      </c>
      <c r="I21" s="43" t="s">
        <v>23</v>
      </c>
      <c r="J21" s="42">
        <v>43987.0</v>
      </c>
      <c r="K21" s="45" t="s">
        <v>64</v>
      </c>
      <c r="L21" s="42">
        <v>44287.0</v>
      </c>
      <c r="M21" s="42">
        <f t="shared" si="10"/>
        <v>44778</v>
      </c>
      <c r="N21" s="42">
        <f t="shared" si="11"/>
        <v>45143</v>
      </c>
      <c r="O21" s="43">
        <f t="shared" si="12"/>
        <v>-604</v>
      </c>
      <c r="P21" s="43" t="str">
        <f t="shared" si="13"/>
        <v>NÃO</v>
      </c>
      <c r="Q21" s="46" t="str">
        <f t="shared" si="14"/>
        <v>NÃO</v>
      </c>
    </row>
    <row r="22" ht="15.75" hidden="1" customHeight="1">
      <c r="B22" s="27"/>
      <c r="C22" s="28"/>
      <c r="D22" s="29"/>
      <c r="E22" s="29"/>
      <c r="F22" s="28"/>
      <c r="G22" s="55"/>
      <c r="H22" s="32" t="s">
        <v>65</v>
      </c>
      <c r="I22" s="29"/>
      <c r="J22" s="28"/>
      <c r="K22" s="56"/>
      <c r="L22" s="28"/>
      <c r="M22" s="28"/>
      <c r="N22" s="28"/>
      <c r="O22" s="29"/>
      <c r="P22" s="29"/>
      <c r="Q22" s="57"/>
    </row>
    <row r="23" ht="15.75" hidden="1" customHeight="1">
      <c r="B23" s="40"/>
      <c r="C23" s="34"/>
      <c r="D23" s="35"/>
      <c r="E23" s="35"/>
      <c r="F23" s="34"/>
      <c r="G23" s="32" t="s">
        <v>66</v>
      </c>
      <c r="H23" s="32" t="s">
        <v>67</v>
      </c>
      <c r="I23" s="35"/>
      <c r="J23" s="34"/>
      <c r="K23" s="48"/>
      <c r="L23" s="34"/>
      <c r="M23" s="34"/>
      <c r="N23" s="34"/>
      <c r="O23" s="35"/>
      <c r="P23" s="35"/>
      <c r="Q23" s="36"/>
    </row>
    <row r="24" ht="15.75" hidden="1" customHeight="1">
      <c r="B24" s="41" t="s">
        <v>68</v>
      </c>
      <c r="C24" s="42">
        <v>43664.0</v>
      </c>
      <c r="D24" s="43">
        <v>11.0</v>
      </c>
      <c r="E24" s="43" t="s">
        <v>69</v>
      </c>
      <c r="F24" s="42">
        <v>43819.0</v>
      </c>
      <c r="G24" s="32" t="s">
        <v>70</v>
      </c>
      <c r="H24" s="32" t="s">
        <v>71</v>
      </c>
      <c r="I24" s="30" t="s">
        <v>23</v>
      </c>
      <c r="J24" s="31">
        <v>43987.0</v>
      </c>
      <c r="K24" s="33" t="s">
        <v>72</v>
      </c>
      <c r="L24" s="31">
        <v>44287.0</v>
      </c>
      <c r="M24" s="42">
        <f>IF(J24&lt;&gt;0,F24+217+366,F24+366)+IF(L24&lt;&gt;0,365,0)</f>
        <v>44767</v>
      </c>
      <c r="N24" s="42">
        <f>M24+365</f>
        <v>45132</v>
      </c>
      <c r="O24" s="43">
        <f>M24-TODAY()</f>
        <v>-980</v>
      </c>
      <c r="P24" s="43" t="str">
        <f>IF(K24&lt;&gt;0,"NÃO","SIM")</f>
        <v>NÃO</v>
      </c>
      <c r="Q24" s="46" t="str">
        <f>IF(O24&lt;0,"NÃO","SIM")</f>
        <v>NÃO</v>
      </c>
    </row>
    <row r="25" ht="15.75" hidden="1" customHeight="1">
      <c r="B25" s="27"/>
      <c r="C25" s="28"/>
      <c r="D25" s="29"/>
      <c r="E25" s="35"/>
      <c r="F25" s="34"/>
      <c r="G25" s="32" t="s">
        <v>73</v>
      </c>
      <c r="H25" s="32" t="s">
        <v>74</v>
      </c>
      <c r="I25" s="30" t="s">
        <v>23</v>
      </c>
      <c r="J25" s="31">
        <v>43987.0</v>
      </c>
      <c r="K25" s="33" t="s">
        <v>72</v>
      </c>
      <c r="L25" s="31">
        <v>44287.0</v>
      </c>
      <c r="M25" s="34"/>
      <c r="N25" s="34"/>
      <c r="O25" s="35"/>
      <c r="P25" s="35"/>
      <c r="Q25" s="36"/>
    </row>
    <row r="26" ht="15.75" hidden="1" customHeight="1">
      <c r="B26" s="40"/>
      <c r="C26" s="34"/>
      <c r="D26" s="35"/>
      <c r="E26" s="30" t="s">
        <v>75</v>
      </c>
      <c r="F26" s="31">
        <v>43859.0</v>
      </c>
      <c r="G26" s="32" t="s">
        <v>36</v>
      </c>
      <c r="H26" s="32" t="s">
        <v>76</v>
      </c>
      <c r="I26" s="30" t="s">
        <v>23</v>
      </c>
      <c r="J26" s="31">
        <v>43987.0</v>
      </c>
      <c r="K26" s="33" t="s">
        <v>72</v>
      </c>
      <c r="L26" s="31">
        <v>44287.0</v>
      </c>
      <c r="M26" s="38">
        <f>IF(J26&lt;&gt;0,F26+217+366,F26+366)+IF(L26&lt;&gt;0,365,0)</f>
        <v>44807</v>
      </c>
      <c r="N26" s="31">
        <f>M26+365</f>
        <v>45172</v>
      </c>
      <c r="O26" s="39">
        <f t="shared" ref="O26:O27" si="15">M26-TODAY()</f>
        <v>-940</v>
      </c>
      <c r="P26" s="30" t="str">
        <f t="shared" ref="P26:P27" si="16">IF(K26&lt;&gt;0,"NÃO","SIM")</f>
        <v>NÃO</v>
      </c>
      <c r="Q26" s="36" t="str">
        <f t="shared" ref="Q26:Q27" si="17">IF(O26&lt;0,"NÃO","SIM")</f>
        <v>NÃO</v>
      </c>
    </row>
    <row r="27" ht="15.75" hidden="1" customHeight="1">
      <c r="B27" s="41" t="s">
        <v>77</v>
      </c>
      <c r="C27" s="42">
        <v>43718.0</v>
      </c>
      <c r="D27" s="43">
        <v>19.0</v>
      </c>
      <c r="E27" s="43" t="s">
        <v>78</v>
      </c>
      <c r="F27" s="42">
        <v>43945.0</v>
      </c>
      <c r="G27" s="32" t="s">
        <v>79</v>
      </c>
      <c r="H27" s="32" t="s">
        <v>80</v>
      </c>
      <c r="I27" s="43" t="s">
        <v>25</v>
      </c>
      <c r="J27" s="42"/>
      <c r="K27" s="45" t="s">
        <v>81</v>
      </c>
      <c r="L27" s="42">
        <v>44287.0</v>
      </c>
      <c r="M27" s="42">
        <f>IF(J27&lt;&gt;0,F27+217+365,F27+365)+IF(L27&lt;&gt;0,365,0)</f>
        <v>44675</v>
      </c>
      <c r="N27" s="42" t="s">
        <v>25</v>
      </c>
      <c r="O27" s="43">
        <f t="shared" si="15"/>
        <v>-1072</v>
      </c>
      <c r="P27" s="43" t="str">
        <f t="shared" si="16"/>
        <v>NÃO</v>
      </c>
      <c r="Q27" s="46" t="str">
        <f t="shared" si="17"/>
        <v>NÃO</v>
      </c>
    </row>
    <row r="28" ht="15.75" hidden="1" customHeight="1">
      <c r="B28" s="27"/>
      <c r="C28" s="28"/>
      <c r="D28" s="29"/>
      <c r="E28" s="29"/>
      <c r="F28" s="28"/>
      <c r="G28" s="32" t="s">
        <v>82</v>
      </c>
      <c r="H28" s="32" t="s">
        <v>83</v>
      </c>
      <c r="I28" s="29"/>
      <c r="J28" s="28"/>
      <c r="K28" s="56"/>
      <c r="L28" s="28"/>
      <c r="M28" s="28"/>
      <c r="N28" s="28"/>
      <c r="O28" s="29"/>
      <c r="P28" s="29"/>
      <c r="Q28" s="57"/>
    </row>
    <row r="29" ht="15.75" hidden="1" customHeight="1">
      <c r="B29" s="40"/>
      <c r="C29" s="34"/>
      <c r="D29" s="35"/>
      <c r="E29" s="35"/>
      <c r="F29" s="34"/>
      <c r="G29" s="32" t="s">
        <v>84</v>
      </c>
      <c r="H29" s="32" t="s">
        <v>85</v>
      </c>
      <c r="I29" s="35"/>
      <c r="J29" s="34"/>
      <c r="K29" s="48"/>
      <c r="L29" s="34"/>
      <c r="M29" s="34"/>
      <c r="N29" s="34"/>
      <c r="O29" s="35"/>
      <c r="P29" s="35"/>
      <c r="Q29" s="36"/>
    </row>
    <row r="30" ht="15.75" hidden="1" customHeight="1">
      <c r="B30" s="41" t="s">
        <v>86</v>
      </c>
      <c r="C30" s="42">
        <v>43795.0</v>
      </c>
      <c r="D30" s="43">
        <v>20.0</v>
      </c>
      <c r="E30" s="43" t="s">
        <v>87</v>
      </c>
      <c r="F30" s="42">
        <v>44337.0</v>
      </c>
      <c r="G30" s="32" t="s">
        <v>88</v>
      </c>
      <c r="H30" s="32" t="s">
        <v>89</v>
      </c>
      <c r="I30" s="43" t="s">
        <v>25</v>
      </c>
      <c r="J30" s="43"/>
      <c r="K30" s="45" t="s">
        <v>90</v>
      </c>
      <c r="L30" s="42">
        <v>44706.0</v>
      </c>
      <c r="M30" s="42">
        <f>IF(J30&lt;&gt;0,F30+217+366,F30+366)+IF(L30&lt;&gt;0,365,0)</f>
        <v>45068</v>
      </c>
      <c r="N30" s="42" t="s">
        <v>25</v>
      </c>
      <c r="O30" s="58">
        <f>M30-TODAY()</f>
        <v>-679</v>
      </c>
      <c r="P30" s="43" t="str">
        <f>IF(K30&lt;&gt;0,"NÃO","SIM")</f>
        <v>NÃO</v>
      </c>
      <c r="Q30" s="46" t="str">
        <f>IF(O30&lt;0,"NÃO","SIM")</f>
        <v>NÃO</v>
      </c>
    </row>
    <row r="31" ht="15.75" hidden="1" customHeight="1">
      <c r="B31" s="27"/>
      <c r="C31" s="28"/>
      <c r="D31" s="29"/>
      <c r="E31" s="29"/>
      <c r="F31" s="28"/>
      <c r="G31" s="32" t="s">
        <v>91</v>
      </c>
      <c r="H31" s="32" t="s">
        <v>92</v>
      </c>
      <c r="I31" s="29"/>
      <c r="J31" s="29"/>
      <c r="K31" s="56"/>
      <c r="L31" s="29"/>
      <c r="M31" s="28"/>
      <c r="N31" s="28"/>
      <c r="O31" s="59"/>
      <c r="P31" s="29"/>
      <c r="Q31" s="57"/>
    </row>
    <row r="32" ht="15.75" hidden="1" customHeight="1">
      <c r="B32" s="27"/>
      <c r="C32" s="28"/>
      <c r="D32" s="29"/>
      <c r="E32" s="29"/>
      <c r="F32" s="28"/>
      <c r="G32" s="32" t="s">
        <v>93</v>
      </c>
      <c r="H32" s="32" t="s">
        <v>94</v>
      </c>
      <c r="I32" s="29"/>
      <c r="J32" s="29"/>
      <c r="K32" s="56"/>
      <c r="L32" s="29"/>
      <c r="M32" s="28"/>
      <c r="N32" s="28"/>
      <c r="O32" s="59"/>
      <c r="P32" s="29"/>
      <c r="Q32" s="57"/>
    </row>
    <row r="33" ht="15.75" hidden="1" customHeight="1">
      <c r="B33" s="27"/>
      <c r="C33" s="28"/>
      <c r="D33" s="29"/>
      <c r="E33" s="29"/>
      <c r="F33" s="28"/>
      <c r="G33" s="32" t="s">
        <v>95</v>
      </c>
      <c r="H33" s="32" t="s">
        <v>96</v>
      </c>
      <c r="I33" s="29"/>
      <c r="J33" s="29"/>
      <c r="K33" s="56"/>
      <c r="L33" s="29"/>
      <c r="M33" s="28"/>
      <c r="N33" s="28"/>
      <c r="O33" s="59"/>
      <c r="P33" s="29"/>
      <c r="Q33" s="57"/>
    </row>
    <row r="34" ht="15.75" hidden="1" customHeight="1">
      <c r="B34" s="27"/>
      <c r="C34" s="28"/>
      <c r="D34" s="29"/>
      <c r="E34" s="29"/>
      <c r="F34" s="28"/>
      <c r="G34" s="54" t="s">
        <v>33</v>
      </c>
      <c r="H34" s="32" t="s">
        <v>97</v>
      </c>
      <c r="I34" s="29"/>
      <c r="J34" s="29"/>
      <c r="K34" s="56"/>
      <c r="L34" s="29"/>
      <c r="M34" s="28"/>
      <c r="N34" s="28"/>
      <c r="O34" s="59"/>
      <c r="P34" s="29"/>
      <c r="Q34" s="57"/>
    </row>
    <row r="35" ht="15.75" hidden="1" customHeight="1">
      <c r="B35" s="27"/>
      <c r="C35" s="28"/>
      <c r="D35" s="29"/>
      <c r="E35" s="29"/>
      <c r="F35" s="28"/>
      <c r="G35" s="60"/>
      <c r="H35" s="32" t="s">
        <v>98</v>
      </c>
      <c r="I35" s="29"/>
      <c r="J35" s="29"/>
      <c r="K35" s="56"/>
      <c r="L35" s="29"/>
      <c r="M35" s="28"/>
      <c r="N35" s="28"/>
      <c r="O35" s="59"/>
      <c r="P35" s="29"/>
      <c r="Q35" s="57"/>
    </row>
    <row r="36" ht="15.75" hidden="1" customHeight="1">
      <c r="B36" s="27"/>
      <c r="C36" s="28"/>
      <c r="D36" s="29"/>
      <c r="E36" s="29"/>
      <c r="F36" s="28"/>
      <c r="G36" s="60"/>
      <c r="H36" s="32" t="s">
        <v>99</v>
      </c>
      <c r="I36" s="29"/>
      <c r="J36" s="29"/>
      <c r="K36" s="56"/>
      <c r="L36" s="29"/>
      <c r="M36" s="28"/>
      <c r="N36" s="28"/>
      <c r="O36" s="59"/>
      <c r="P36" s="29"/>
      <c r="Q36" s="57"/>
    </row>
    <row r="37" ht="15.75" hidden="1" customHeight="1">
      <c r="B37" s="27"/>
      <c r="C37" s="28"/>
      <c r="D37" s="29"/>
      <c r="E37" s="35"/>
      <c r="F37" s="34"/>
      <c r="G37" s="55"/>
      <c r="H37" s="32" t="s">
        <v>100</v>
      </c>
      <c r="I37" s="35"/>
      <c r="J37" s="35"/>
      <c r="K37" s="48"/>
      <c r="L37" s="35"/>
      <c r="M37" s="34"/>
      <c r="N37" s="34"/>
      <c r="O37" s="61"/>
      <c r="P37" s="35"/>
      <c r="Q37" s="36"/>
    </row>
    <row r="38" ht="15.75" hidden="1" customHeight="1">
      <c r="B38" s="27"/>
      <c r="C38" s="28"/>
      <c r="D38" s="29"/>
      <c r="E38" s="30" t="s">
        <v>101</v>
      </c>
      <c r="F38" s="31">
        <v>44509.0</v>
      </c>
      <c r="G38" s="37" t="s">
        <v>102</v>
      </c>
      <c r="H38" s="32" t="s">
        <v>103</v>
      </c>
      <c r="I38" s="30" t="s">
        <v>25</v>
      </c>
      <c r="J38" s="30"/>
      <c r="K38" s="30" t="s">
        <v>25</v>
      </c>
      <c r="L38" s="30"/>
      <c r="M38" s="38">
        <f t="shared" ref="M38:M39" si="18">IF(J38&lt;&gt;0,F38+217+366,F38+366)+IF(L38&lt;&gt;0,365,0)</f>
        <v>44875</v>
      </c>
      <c r="N38" s="31" t="s">
        <v>25</v>
      </c>
      <c r="O38" s="39">
        <f t="shared" ref="O38:O39" si="19">M38-TODAY()</f>
        <v>-872</v>
      </c>
      <c r="P38" s="30" t="str">
        <f t="shared" ref="P38:P39" si="20">IF(K38&lt;&gt;0,"NÃO","SIM")</f>
        <v>NÃO</v>
      </c>
      <c r="Q38" s="36" t="str">
        <f t="shared" ref="Q38:Q39" si="21">IF(O38&lt;0,"NÃO","SIM")</f>
        <v>NÃO</v>
      </c>
    </row>
    <row r="39" ht="15.75" hidden="1" customHeight="1">
      <c r="B39" s="27"/>
      <c r="C39" s="28"/>
      <c r="D39" s="29"/>
      <c r="E39" s="43" t="s">
        <v>104</v>
      </c>
      <c r="F39" s="42">
        <v>44550.0</v>
      </c>
      <c r="G39" s="54" t="s">
        <v>105</v>
      </c>
      <c r="H39" s="32" t="s">
        <v>106</v>
      </c>
      <c r="I39" s="43" t="s">
        <v>25</v>
      </c>
      <c r="J39" s="43"/>
      <c r="K39" s="45" t="s">
        <v>107</v>
      </c>
      <c r="L39" s="42">
        <v>44706.0</v>
      </c>
      <c r="M39" s="31">
        <f t="shared" si="18"/>
        <v>45281</v>
      </c>
      <c r="N39" s="31" t="s">
        <v>25</v>
      </c>
      <c r="O39" s="30">
        <f t="shared" si="19"/>
        <v>-466</v>
      </c>
      <c r="P39" s="30" t="str">
        <f t="shared" si="20"/>
        <v>NÃO</v>
      </c>
      <c r="Q39" s="62" t="str">
        <f t="shared" si="21"/>
        <v>NÃO</v>
      </c>
    </row>
    <row r="40" ht="15.75" hidden="1" customHeight="1">
      <c r="B40" s="27"/>
      <c r="C40" s="28"/>
      <c r="D40" s="29"/>
      <c r="E40" s="29"/>
      <c r="F40" s="28"/>
      <c r="G40" s="55"/>
      <c r="H40" s="32" t="s">
        <v>108</v>
      </c>
      <c r="I40" s="29"/>
      <c r="J40" s="29"/>
      <c r="K40" s="56"/>
      <c r="L40" s="29"/>
      <c r="M40" s="28"/>
      <c r="N40" s="28"/>
      <c r="O40" s="29"/>
      <c r="P40" s="29"/>
      <c r="Q40" s="57"/>
    </row>
    <row r="41" ht="15.75" hidden="1" customHeight="1">
      <c r="B41" s="27"/>
      <c r="C41" s="28"/>
      <c r="D41" s="29"/>
      <c r="E41" s="29"/>
      <c r="F41" s="28"/>
      <c r="G41" s="32" t="s">
        <v>33</v>
      </c>
      <c r="H41" s="32" t="s">
        <v>109</v>
      </c>
      <c r="I41" s="29"/>
      <c r="J41" s="29"/>
      <c r="K41" s="56"/>
      <c r="L41" s="29"/>
      <c r="M41" s="28"/>
      <c r="N41" s="28"/>
      <c r="O41" s="29"/>
      <c r="P41" s="29"/>
      <c r="Q41" s="57"/>
    </row>
    <row r="42" ht="15.75" hidden="1" customHeight="1">
      <c r="B42" s="27"/>
      <c r="C42" s="28"/>
      <c r="D42" s="29"/>
      <c r="E42" s="29"/>
      <c r="F42" s="28"/>
      <c r="G42" s="32" t="s">
        <v>110</v>
      </c>
      <c r="H42" s="32" t="s">
        <v>111</v>
      </c>
      <c r="I42" s="29"/>
      <c r="J42" s="29"/>
      <c r="K42" s="56"/>
      <c r="L42" s="29"/>
      <c r="M42" s="28"/>
      <c r="N42" s="28"/>
      <c r="O42" s="29"/>
      <c r="P42" s="29"/>
      <c r="Q42" s="57"/>
    </row>
    <row r="43" ht="15.75" hidden="1" customHeight="1">
      <c r="B43" s="27"/>
      <c r="C43" s="28"/>
      <c r="D43" s="29"/>
      <c r="E43" s="35"/>
      <c r="F43" s="34"/>
      <c r="G43" s="37" t="s">
        <v>112</v>
      </c>
      <c r="H43" s="32" t="s">
        <v>113</v>
      </c>
      <c r="I43" s="35"/>
      <c r="J43" s="35"/>
      <c r="K43" s="48"/>
      <c r="L43" s="35"/>
      <c r="M43" s="34"/>
      <c r="N43" s="34"/>
      <c r="O43" s="35"/>
      <c r="P43" s="35"/>
      <c r="Q43" s="36"/>
    </row>
    <row r="44" ht="15.75" hidden="1" customHeight="1">
      <c r="B44" s="27"/>
      <c r="C44" s="28"/>
      <c r="D44" s="29"/>
      <c r="E44" s="43" t="s">
        <v>114</v>
      </c>
      <c r="F44" s="42">
        <v>44553.0</v>
      </c>
      <c r="G44" s="37" t="s">
        <v>102</v>
      </c>
      <c r="H44" s="32" t="s">
        <v>115</v>
      </c>
      <c r="I44" s="43" t="s">
        <v>25</v>
      </c>
      <c r="J44" s="43"/>
      <c r="K44" s="45" t="s">
        <v>107</v>
      </c>
      <c r="L44" s="42">
        <v>44706.0</v>
      </c>
      <c r="M44" s="63">
        <f>IF(J44&lt;&gt;0,F44+217+366,F44+366)+IF(L44&lt;&gt;0,363,0)</f>
        <v>45282</v>
      </c>
      <c r="N44" s="42" t="s">
        <v>25</v>
      </c>
      <c r="O44" s="64">
        <f t="shared" ref="O44:O81" si="22">M44-TODAY()</f>
        <v>-465</v>
      </c>
      <c r="P44" s="43" t="str">
        <f t="shared" ref="P44:P82" si="23">IF(K44&lt;&gt;0,"NÃO","SIM")</f>
        <v>NÃO</v>
      </c>
      <c r="Q44" s="57" t="str">
        <f t="shared" ref="Q44:Q220" si="24">IF(O44&lt;0,"NÃO","SIM")</f>
        <v>NÃO</v>
      </c>
    </row>
    <row r="45" ht="15.75" hidden="1" customHeight="1">
      <c r="B45" s="50" t="s">
        <v>116</v>
      </c>
      <c r="C45" s="65">
        <v>44551.0</v>
      </c>
      <c r="D45" s="30">
        <v>1.0</v>
      </c>
      <c r="E45" s="33" t="s">
        <v>117</v>
      </c>
      <c r="F45" s="65">
        <v>44735.0</v>
      </c>
      <c r="G45" s="32" t="s">
        <v>118</v>
      </c>
      <c r="H45" s="66" t="s">
        <v>119</v>
      </c>
      <c r="I45" s="33" t="s">
        <v>25</v>
      </c>
      <c r="J45" s="31"/>
      <c r="K45" s="33" t="s">
        <v>120</v>
      </c>
      <c r="L45" s="67">
        <v>45083.0</v>
      </c>
      <c r="M45" s="67">
        <f t="shared" ref="M45:M82" si="25">IF(J45&lt;&gt;0,F45+217+366,F45+365)+IF(L45&lt;&gt;0,365,0)</f>
        <v>45465</v>
      </c>
      <c r="N45" s="31" t="s">
        <v>25</v>
      </c>
      <c r="O45" s="68">
        <f t="shared" si="22"/>
        <v>-282</v>
      </c>
      <c r="P45" s="30" t="str">
        <f t="shared" si="23"/>
        <v>NÃO</v>
      </c>
      <c r="Q45" s="62" t="str">
        <f t="shared" si="24"/>
        <v>NÃO</v>
      </c>
    </row>
    <row r="46" ht="15.75" hidden="1" customHeight="1">
      <c r="B46" s="50" t="s">
        <v>116</v>
      </c>
      <c r="C46" s="65">
        <v>44551.0</v>
      </c>
      <c r="D46" s="30">
        <v>1.0</v>
      </c>
      <c r="E46" s="33" t="s">
        <v>117</v>
      </c>
      <c r="F46" s="65">
        <v>44735.0</v>
      </c>
      <c r="G46" s="32" t="s">
        <v>121</v>
      </c>
      <c r="H46" s="66" t="s">
        <v>122</v>
      </c>
      <c r="I46" s="33"/>
      <c r="J46" s="31"/>
      <c r="K46" s="33" t="s">
        <v>120</v>
      </c>
      <c r="L46" s="67">
        <v>45083.0</v>
      </c>
      <c r="M46" s="67">
        <f t="shared" si="25"/>
        <v>45465</v>
      </c>
      <c r="N46" s="31"/>
      <c r="O46" s="68">
        <f t="shared" si="22"/>
        <v>-282</v>
      </c>
      <c r="P46" s="30" t="str">
        <f t="shared" si="23"/>
        <v>NÃO</v>
      </c>
      <c r="Q46" s="62" t="str">
        <f t="shared" si="24"/>
        <v>NÃO</v>
      </c>
    </row>
    <row r="47" ht="15.75" hidden="1" customHeight="1">
      <c r="B47" s="50" t="s">
        <v>116</v>
      </c>
      <c r="C47" s="65">
        <v>44551.0</v>
      </c>
      <c r="D47" s="30">
        <v>1.0</v>
      </c>
      <c r="E47" s="33" t="s">
        <v>117</v>
      </c>
      <c r="F47" s="65">
        <v>44735.0</v>
      </c>
      <c r="G47" s="32" t="s">
        <v>123</v>
      </c>
      <c r="H47" s="66" t="s">
        <v>124</v>
      </c>
      <c r="I47" s="33"/>
      <c r="J47" s="31"/>
      <c r="K47" s="33" t="s">
        <v>120</v>
      </c>
      <c r="L47" s="67">
        <v>45083.0</v>
      </c>
      <c r="M47" s="67">
        <f t="shared" si="25"/>
        <v>45465</v>
      </c>
      <c r="N47" s="31"/>
      <c r="O47" s="68">
        <f t="shared" si="22"/>
        <v>-282</v>
      </c>
      <c r="P47" s="30" t="str">
        <f t="shared" si="23"/>
        <v>NÃO</v>
      </c>
      <c r="Q47" s="62" t="str">
        <f t="shared" si="24"/>
        <v>NÃO</v>
      </c>
    </row>
    <row r="48" ht="15.75" hidden="1" customHeight="1">
      <c r="B48" s="50" t="s">
        <v>116</v>
      </c>
      <c r="C48" s="65">
        <v>44551.0</v>
      </c>
      <c r="D48" s="30">
        <v>1.0</v>
      </c>
      <c r="E48" s="33" t="s">
        <v>117</v>
      </c>
      <c r="F48" s="65">
        <v>44735.0</v>
      </c>
      <c r="G48" s="54" t="s">
        <v>125</v>
      </c>
      <c r="H48" s="66" t="s">
        <v>126</v>
      </c>
      <c r="I48" s="33"/>
      <c r="J48" s="31"/>
      <c r="K48" s="33" t="s">
        <v>120</v>
      </c>
      <c r="L48" s="67">
        <v>45083.0</v>
      </c>
      <c r="M48" s="67">
        <f t="shared" si="25"/>
        <v>45465</v>
      </c>
      <c r="N48" s="31"/>
      <c r="O48" s="68">
        <f t="shared" si="22"/>
        <v>-282</v>
      </c>
      <c r="P48" s="30" t="str">
        <f t="shared" si="23"/>
        <v>NÃO</v>
      </c>
      <c r="Q48" s="62" t="str">
        <f t="shared" si="24"/>
        <v>NÃO</v>
      </c>
    </row>
    <row r="49" ht="15.75" hidden="1" customHeight="1">
      <c r="B49" s="50" t="s">
        <v>116</v>
      </c>
      <c r="C49" s="65">
        <v>44551.0</v>
      </c>
      <c r="D49" s="30">
        <v>2.0</v>
      </c>
      <c r="E49" s="33" t="s">
        <v>117</v>
      </c>
      <c r="F49" s="65">
        <v>44735.0</v>
      </c>
      <c r="G49" s="60"/>
      <c r="H49" s="66" t="s">
        <v>127</v>
      </c>
      <c r="I49" s="33"/>
      <c r="J49" s="31"/>
      <c r="K49" s="33" t="s">
        <v>120</v>
      </c>
      <c r="L49" s="67">
        <v>45083.0</v>
      </c>
      <c r="M49" s="67">
        <f t="shared" si="25"/>
        <v>45465</v>
      </c>
      <c r="N49" s="31"/>
      <c r="O49" s="68">
        <f t="shared" si="22"/>
        <v>-282</v>
      </c>
      <c r="P49" s="30" t="str">
        <f t="shared" si="23"/>
        <v>NÃO</v>
      </c>
      <c r="Q49" s="62" t="str">
        <f t="shared" si="24"/>
        <v>NÃO</v>
      </c>
    </row>
    <row r="50" ht="15.75" hidden="1" customHeight="1">
      <c r="B50" s="50" t="s">
        <v>116</v>
      </c>
      <c r="C50" s="65">
        <v>44551.0</v>
      </c>
      <c r="D50" s="30">
        <v>1.0</v>
      </c>
      <c r="E50" s="33" t="s">
        <v>117</v>
      </c>
      <c r="F50" s="65">
        <v>44735.0</v>
      </c>
      <c r="G50" s="60"/>
      <c r="H50" s="66" t="s">
        <v>128</v>
      </c>
      <c r="I50" s="33"/>
      <c r="J50" s="31"/>
      <c r="K50" s="33" t="s">
        <v>120</v>
      </c>
      <c r="L50" s="67">
        <v>45083.0</v>
      </c>
      <c r="M50" s="67">
        <f t="shared" si="25"/>
        <v>45465</v>
      </c>
      <c r="N50" s="31"/>
      <c r="O50" s="68">
        <f t="shared" si="22"/>
        <v>-282</v>
      </c>
      <c r="P50" s="30" t="str">
        <f t="shared" si="23"/>
        <v>NÃO</v>
      </c>
      <c r="Q50" s="62" t="str">
        <f t="shared" si="24"/>
        <v>NÃO</v>
      </c>
    </row>
    <row r="51" ht="15.75" hidden="1" customHeight="1">
      <c r="B51" s="50" t="s">
        <v>116</v>
      </c>
      <c r="C51" s="65">
        <v>44551.0</v>
      </c>
      <c r="D51" s="30">
        <v>1.0</v>
      </c>
      <c r="E51" s="33" t="s">
        <v>117</v>
      </c>
      <c r="F51" s="65">
        <v>44735.0</v>
      </c>
      <c r="G51" s="60"/>
      <c r="H51" s="66" t="s">
        <v>129</v>
      </c>
      <c r="I51" s="33"/>
      <c r="J51" s="31"/>
      <c r="K51" s="33" t="s">
        <v>120</v>
      </c>
      <c r="L51" s="67">
        <v>45083.0</v>
      </c>
      <c r="M51" s="67">
        <f t="shared" si="25"/>
        <v>45465</v>
      </c>
      <c r="N51" s="31"/>
      <c r="O51" s="68">
        <f t="shared" si="22"/>
        <v>-282</v>
      </c>
      <c r="P51" s="30" t="str">
        <f t="shared" si="23"/>
        <v>NÃO</v>
      </c>
      <c r="Q51" s="62" t="str">
        <f t="shared" si="24"/>
        <v>NÃO</v>
      </c>
    </row>
    <row r="52" ht="15.75" hidden="1" customHeight="1">
      <c r="B52" s="50" t="s">
        <v>116</v>
      </c>
      <c r="C52" s="65">
        <v>44551.0</v>
      </c>
      <c r="D52" s="30">
        <v>1.0</v>
      </c>
      <c r="E52" s="33" t="s">
        <v>117</v>
      </c>
      <c r="F52" s="65">
        <v>44735.0</v>
      </c>
      <c r="G52" s="60"/>
      <c r="H52" s="66" t="s">
        <v>130</v>
      </c>
      <c r="I52" s="33"/>
      <c r="J52" s="31"/>
      <c r="K52" s="33" t="s">
        <v>120</v>
      </c>
      <c r="L52" s="67">
        <v>45083.0</v>
      </c>
      <c r="M52" s="67">
        <f t="shared" si="25"/>
        <v>45465</v>
      </c>
      <c r="N52" s="31"/>
      <c r="O52" s="68">
        <f t="shared" si="22"/>
        <v>-282</v>
      </c>
      <c r="P52" s="30" t="str">
        <f t="shared" si="23"/>
        <v>NÃO</v>
      </c>
      <c r="Q52" s="62" t="str">
        <f t="shared" si="24"/>
        <v>NÃO</v>
      </c>
    </row>
    <row r="53" ht="15.75" hidden="1" customHeight="1">
      <c r="B53" s="50" t="s">
        <v>116</v>
      </c>
      <c r="C53" s="65">
        <v>44551.0</v>
      </c>
      <c r="D53" s="30">
        <v>1.0</v>
      </c>
      <c r="E53" s="33" t="s">
        <v>117</v>
      </c>
      <c r="F53" s="65">
        <v>44735.0</v>
      </c>
      <c r="G53" s="55"/>
      <c r="H53" s="66" t="s">
        <v>131</v>
      </c>
      <c r="I53" s="33"/>
      <c r="J53" s="31"/>
      <c r="K53" s="33" t="s">
        <v>120</v>
      </c>
      <c r="L53" s="67">
        <v>45083.0</v>
      </c>
      <c r="M53" s="67">
        <f t="shared" si="25"/>
        <v>45465</v>
      </c>
      <c r="N53" s="31"/>
      <c r="O53" s="68">
        <f t="shared" si="22"/>
        <v>-282</v>
      </c>
      <c r="P53" s="30" t="str">
        <f t="shared" si="23"/>
        <v>NÃO</v>
      </c>
      <c r="Q53" s="62" t="str">
        <f t="shared" si="24"/>
        <v>NÃO</v>
      </c>
    </row>
    <row r="54" ht="15.75" hidden="1" customHeight="1">
      <c r="B54" s="50" t="s">
        <v>116</v>
      </c>
      <c r="C54" s="65">
        <v>44551.0</v>
      </c>
      <c r="D54" s="30">
        <v>1.0</v>
      </c>
      <c r="E54" s="33" t="s">
        <v>117</v>
      </c>
      <c r="F54" s="65">
        <v>44735.0</v>
      </c>
      <c r="G54" s="44" t="s">
        <v>132</v>
      </c>
      <c r="H54" s="66" t="s">
        <v>133</v>
      </c>
      <c r="I54" s="33"/>
      <c r="J54" s="31"/>
      <c r="K54" s="33" t="s">
        <v>120</v>
      </c>
      <c r="L54" s="67">
        <v>45083.0</v>
      </c>
      <c r="M54" s="67">
        <f t="shared" si="25"/>
        <v>45465</v>
      </c>
      <c r="N54" s="31"/>
      <c r="O54" s="68">
        <f t="shared" si="22"/>
        <v>-282</v>
      </c>
      <c r="P54" s="30" t="str">
        <f t="shared" si="23"/>
        <v>NÃO</v>
      </c>
      <c r="Q54" s="62" t="str">
        <f t="shared" si="24"/>
        <v>NÃO</v>
      </c>
    </row>
    <row r="55" ht="15.75" hidden="1" customHeight="1">
      <c r="B55" s="50" t="s">
        <v>116</v>
      </c>
      <c r="C55" s="65">
        <v>44551.0</v>
      </c>
      <c r="D55" s="30">
        <v>1.0</v>
      </c>
      <c r="E55" s="33" t="s">
        <v>117</v>
      </c>
      <c r="F55" s="65">
        <v>44735.0</v>
      </c>
      <c r="G55" s="49"/>
      <c r="H55" s="66" t="s">
        <v>134</v>
      </c>
      <c r="I55" s="33"/>
      <c r="J55" s="31"/>
      <c r="K55" s="33" t="s">
        <v>120</v>
      </c>
      <c r="L55" s="67">
        <v>45083.0</v>
      </c>
      <c r="M55" s="67">
        <f t="shared" si="25"/>
        <v>45465</v>
      </c>
      <c r="N55" s="31"/>
      <c r="O55" s="68">
        <f t="shared" si="22"/>
        <v>-282</v>
      </c>
      <c r="P55" s="30" t="str">
        <f t="shared" si="23"/>
        <v>NÃO</v>
      </c>
      <c r="Q55" s="62" t="str">
        <f t="shared" si="24"/>
        <v>NÃO</v>
      </c>
    </row>
    <row r="56" ht="15.75" hidden="1" customHeight="1">
      <c r="B56" s="50" t="s">
        <v>116</v>
      </c>
      <c r="C56" s="65">
        <v>44551.0</v>
      </c>
      <c r="D56" s="30">
        <v>1.0</v>
      </c>
      <c r="E56" s="33" t="s">
        <v>117</v>
      </c>
      <c r="F56" s="65">
        <v>44735.0</v>
      </c>
      <c r="G56" s="54" t="s">
        <v>135</v>
      </c>
      <c r="H56" s="66" t="s">
        <v>136</v>
      </c>
      <c r="I56" s="33"/>
      <c r="J56" s="31"/>
      <c r="K56" s="33" t="s">
        <v>120</v>
      </c>
      <c r="L56" s="67">
        <v>45083.0</v>
      </c>
      <c r="M56" s="67">
        <f t="shared" si="25"/>
        <v>45465</v>
      </c>
      <c r="N56" s="31"/>
      <c r="O56" s="68">
        <f t="shared" si="22"/>
        <v>-282</v>
      </c>
      <c r="P56" s="30" t="str">
        <f t="shared" si="23"/>
        <v>NÃO</v>
      </c>
      <c r="Q56" s="62" t="str">
        <f t="shared" si="24"/>
        <v>NÃO</v>
      </c>
    </row>
    <row r="57" ht="15.75" hidden="1" customHeight="1">
      <c r="B57" s="50" t="s">
        <v>116</v>
      </c>
      <c r="C57" s="65">
        <v>44551.0</v>
      </c>
      <c r="D57" s="30">
        <v>1.0</v>
      </c>
      <c r="E57" s="33" t="s">
        <v>117</v>
      </c>
      <c r="F57" s="65">
        <v>44735.0</v>
      </c>
      <c r="G57" s="55"/>
      <c r="H57" s="66" t="s">
        <v>137</v>
      </c>
      <c r="I57" s="33"/>
      <c r="J57" s="31"/>
      <c r="K57" s="33" t="s">
        <v>120</v>
      </c>
      <c r="L57" s="67">
        <v>45083.0</v>
      </c>
      <c r="M57" s="67">
        <f t="shared" si="25"/>
        <v>45465</v>
      </c>
      <c r="N57" s="31"/>
      <c r="O57" s="68">
        <f t="shared" si="22"/>
        <v>-282</v>
      </c>
      <c r="P57" s="30" t="str">
        <f t="shared" si="23"/>
        <v>NÃO</v>
      </c>
      <c r="Q57" s="62" t="str">
        <f t="shared" si="24"/>
        <v>NÃO</v>
      </c>
    </row>
    <row r="58" ht="15.75" hidden="1" customHeight="1">
      <c r="B58" s="50" t="s">
        <v>116</v>
      </c>
      <c r="C58" s="65">
        <v>44551.0</v>
      </c>
      <c r="D58" s="30">
        <v>1.0</v>
      </c>
      <c r="E58" s="33" t="s">
        <v>117</v>
      </c>
      <c r="F58" s="65">
        <v>44735.0</v>
      </c>
      <c r="G58" s="32" t="s">
        <v>138</v>
      </c>
      <c r="H58" s="66" t="s">
        <v>139</v>
      </c>
      <c r="I58" s="33"/>
      <c r="J58" s="31"/>
      <c r="K58" s="33" t="s">
        <v>120</v>
      </c>
      <c r="L58" s="67">
        <v>45083.0</v>
      </c>
      <c r="M58" s="67">
        <f t="shared" si="25"/>
        <v>45465</v>
      </c>
      <c r="N58" s="31"/>
      <c r="O58" s="68">
        <f t="shared" si="22"/>
        <v>-282</v>
      </c>
      <c r="P58" s="30" t="str">
        <f t="shared" si="23"/>
        <v>NÃO</v>
      </c>
      <c r="Q58" s="62" t="str">
        <f t="shared" si="24"/>
        <v>NÃO</v>
      </c>
    </row>
    <row r="59" ht="15.75" hidden="1" customHeight="1">
      <c r="B59" s="50" t="s">
        <v>116</v>
      </c>
      <c r="C59" s="65">
        <v>44551.0</v>
      </c>
      <c r="D59" s="30">
        <v>1.0</v>
      </c>
      <c r="E59" s="33" t="s">
        <v>117</v>
      </c>
      <c r="F59" s="65">
        <v>44735.0</v>
      </c>
      <c r="G59" s="37" t="s">
        <v>140</v>
      </c>
      <c r="H59" s="66" t="s">
        <v>141</v>
      </c>
      <c r="I59" s="33"/>
      <c r="J59" s="31"/>
      <c r="K59" s="33" t="s">
        <v>120</v>
      </c>
      <c r="L59" s="67">
        <v>45083.0</v>
      </c>
      <c r="M59" s="67">
        <f t="shared" si="25"/>
        <v>45465</v>
      </c>
      <c r="N59" s="31"/>
      <c r="O59" s="68">
        <f t="shared" si="22"/>
        <v>-282</v>
      </c>
      <c r="P59" s="30" t="str">
        <f t="shared" si="23"/>
        <v>NÃO</v>
      </c>
      <c r="Q59" s="62" t="str">
        <f t="shared" si="24"/>
        <v>NÃO</v>
      </c>
    </row>
    <row r="60" ht="15.75" hidden="1" customHeight="1">
      <c r="B60" s="50" t="s">
        <v>116</v>
      </c>
      <c r="C60" s="65">
        <v>44551.0</v>
      </c>
      <c r="D60" s="30">
        <v>1.0</v>
      </c>
      <c r="E60" s="33" t="s">
        <v>117</v>
      </c>
      <c r="F60" s="65">
        <v>44735.0</v>
      </c>
      <c r="G60" s="37" t="s">
        <v>142</v>
      </c>
      <c r="H60" s="66" t="s">
        <v>143</v>
      </c>
      <c r="I60" s="33"/>
      <c r="J60" s="31"/>
      <c r="K60" s="33" t="s">
        <v>120</v>
      </c>
      <c r="L60" s="67">
        <v>45083.0</v>
      </c>
      <c r="M60" s="67">
        <f t="shared" si="25"/>
        <v>45465</v>
      </c>
      <c r="N60" s="31"/>
      <c r="O60" s="68">
        <f t="shared" si="22"/>
        <v>-282</v>
      </c>
      <c r="P60" s="30" t="str">
        <f t="shared" si="23"/>
        <v>NÃO</v>
      </c>
      <c r="Q60" s="62" t="str">
        <f t="shared" si="24"/>
        <v>NÃO</v>
      </c>
    </row>
    <row r="61" ht="15.75" hidden="1" customHeight="1">
      <c r="B61" s="50" t="s">
        <v>116</v>
      </c>
      <c r="C61" s="65">
        <v>44551.0</v>
      </c>
      <c r="D61" s="30">
        <v>1.0</v>
      </c>
      <c r="E61" s="33" t="s">
        <v>117</v>
      </c>
      <c r="F61" s="65">
        <v>44735.0</v>
      </c>
      <c r="G61" s="32" t="s">
        <v>144</v>
      </c>
      <c r="H61" s="66" t="s">
        <v>145</v>
      </c>
      <c r="I61" s="33"/>
      <c r="J61" s="31"/>
      <c r="K61" s="33" t="s">
        <v>120</v>
      </c>
      <c r="L61" s="67">
        <v>45083.0</v>
      </c>
      <c r="M61" s="67">
        <f t="shared" si="25"/>
        <v>45465</v>
      </c>
      <c r="N61" s="31"/>
      <c r="O61" s="68">
        <f t="shared" si="22"/>
        <v>-282</v>
      </c>
      <c r="P61" s="30" t="str">
        <f t="shared" si="23"/>
        <v>NÃO</v>
      </c>
      <c r="Q61" s="62" t="str">
        <f t="shared" si="24"/>
        <v>NÃO</v>
      </c>
    </row>
    <row r="62" ht="15.75" hidden="1" customHeight="1">
      <c r="B62" s="50" t="s">
        <v>116</v>
      </c>
      <c r="C62" s="65">
        <v>44551.0</v>
      </c>
      <c r="D62" s="30">
        <v>1.0</v>
      </c>
      <c r="E62" s="33" t="s">
        <v>117</v>
      </c>
      <c r="F62" s="65">
        <v>44735.0</v>
      </c>
      <c r="G62" s="32" t="s">
        <v>146</v>
      </c>
      <c r="H62" s="66" t="s">
        <v>147</v>
      </c>
      <c r="I62" s="33"/>
      <c r="J62" s="31"/>
      <c r="K62" s="33" t="s">
        <v>120</v>
      </c>
      <c r="L62" s="67">
        <v>45083.0</v>
      </c>
      <c r="M62" s="67">
        <f t="shared" si="25"/>
        <v>45465</v>
      </c>
      <c r="N62" s="31"/>
      <c r="O62" s="68">
        <f t="shared" si="22"/>
        <v>-282</v>
      </c>
      <c r="P62" s="30" t="str">
        <f t="shared" si="23"/>
        <v>NÃO</v>
      </c>
      <c r="Q62" s="62" t="str">
        <f t="shared" si="24"/>
        <v>NÃO</v>
      </c>
    </row>
    <row r="63" ht="15.75" hidden="1" customHeight="1">
      <c r="B63" s="50" t="s">
        <v>116</v>
      </c>
      <c r="C63" s="65">
        <v>44551.0</v>
      </c>
      <c r="D63" s="30">
        <v>1.0</v>
      </c>
      <c r="E63" s="33" t="s">
        <v>117</v>
      </c>
      <c r="F63" s="65">
        <v>44735.0</v>
      </c>
      <c r="G63" s="32" t="s">
        <v>95</v>
      </c>
      <c r="H63" s="66" t="s">
        <v>148</v>
      </c>
      <c r="I63" s="33"/>
      <c r="J63" s="31"/>
      <c r="K63" s="33" t="s">
        <v>120</v>
      </c>
      <c r="L63" s="67">
        <v>45083.0</v>
      </c>
      <c r="M63" s="67">
        <f t="shared" si="25"/>
        <v>45465</v>
      </c>
      <c r="N63" s="31"/>
      <c r="O63" s="68">
        <f t="shared" si="22"/>
        <v>-282</v>
      </c>
      <c r="P63" s="30" t="str">
        <f t="shared" si="23"/>
        <v>NÃO</v>
      </c>
      <c r="Q63" s="62" t="str">
        <f t="shared" si="24"/>
        <v>NÃO</v>
      </c>
    </row>
    <row r="64" ht="15.75" hidden="1" customHeight="1">
      <c r="B64" s="50" t="s">
        <v>116</v>
      </c>
      <c r="C64" s="65">
        <v>44551.0</v>
      </c>
      <c r="D64" s="30">
        <v>1.0</v>
      </c>
      <c r="E64" s="33" t="s">
        <v>117</v>
      </c>
      <c r="F64" s="65">
        <v>44735.0</v>
      </c>
      <c r="G64" s="37" t="s">
        <v>112</v>
      </c>
      <c r="H64" s="66" t="s">
        <v>149</v>
      </c>
      <c r="I64" s="33"/>
      <c r="J64" s="31"/>
      <c r="K64" s="33" t="s">
        <v>120</v>
      </c>
      <c r="L64" s="67">
        <v>45083.0</v>
      </c>
      <c r="M64" s="67">
        <f t="shared" si="25"/>
        <v>45465</v>
      </c>
      <c r="N64" s="31"/>
      <c r="O64" s="68">
        <f t="shared" si="22"/>
        <v>-282</v>
      </c>
      <c r="P64" s="30" t="str">
        <f t="shared" si="23"/>
        <v>NÃO</v>
      </c>
      <c r="Q64" s="62" t="str">
        <f t="shared" si="24"/>
        <v>NÃO</v>
      </c>
    </row>
    <row r="65" ht="15.75" hidden="1" customHeight="1">
      <c r="B65" s="50" t="s">
        <v>116</v>
      </c>
      <c r="C65" s="65">
        <v>44551.0</v>
      </c>
      <c r="D65" s="30">
        <v>1.0</v>
      </c>
      <c r="E65" s="33" t="s">
        <v>117</v>
      </c>
      <c r="F65" s="65">
        <v>44735.0</v>
      </c>
      <c r="G65" s="37" t="s">
        <v>102</v>
      </c>
      <c r="H65" s="66" t="s">
        <v>150</v>
      </c>
      <c r="I65" s="33"/>
      <c r="J65" s="31"/>
      <c r="K65" s="33" t="s">
        <v>120</v>
      </c>
      <c r="L65" s="67">
        <v>45083.0</v>
      </c>
      <c r="M65" s="67">
        <f t="shared" si="25"/>
        <v>45465</v>
      </c>
      <c r="N65" s="31"/>
      <c r="O65" s="68">
        <f t="shared" si="22"/>
        <v>-282</v>
      </c>
      <c r="P65" s="30" t="str">
        <f t="shared" si="23"/>
        <v>NÃO</v>
      </c>
      <c r="Q65" s="62" t="str">
        <f t="shared" si="24"/>
        <v>NÃO</v>
      </c>
    </row>
    <row r="66" ht="15.75" hidden="1" customHeight="1">
      <c r="B66" s="50" t="s">
        <v>116</v>
      </c>
      <c r="C66" s="65">
        <v>44551.0</v>
      </c>
      <c r="D66" s="30">
        <v>1.0</v>
      </c>
      <c r="E66" s="33" t="s">
        <v>117</v>
      </c>
      <c r="F66" s="65">
        <v>44735.0</v>
      </c>
      <c r="G66" s="32" t="s">
        <v>151</v>
      </c>
      <c r="H66" s="66" t="s">
        <v>152</v>
      </c>
      <c r="I66" s="33"/>
      <c r="J66" s="31"/>
      <c r="K66" s="33" t="s">
        <v>120</v>
      </c>
      <c r="L66" s="67">
        <v>45083.0</v>
      </c>
      <c r="M66" s="67">
        <f t="shared" si="25"/>
        <v>45465</v>
      </c>
      <c r="N66" s="31"/>
      <c r="O66" s="68">
        <f t="shared" si="22"/>
        <v>-282</v>
      </c>
      <c r="P66" s="30" t="str">
        <f t="shared" si="23"/>
        <v>NÃO</v>
      </c>
      <c r="Q66" s="62" t="str">
        <f t="shared" si="24"/>
        <v>NÃO</v>
      </c>
    </row>
    <row r="67" ht="15.75" hidden="1" customHeight="1">
      <c r="B67" s="50" t="s">
        <v>116</v>
      </c>
      <c r="C67" s="65">
        <v>44551.0</v>
      </c>
      <c r="D67" s="30">
        <v>1.0</v>
      </c>
      <c r="E67" s="33" t="s">
        <v>117</v>
      </c>
      <c r="F67" s="65">
        <v>44735.0</v>
      </c>
      <c r="G67" s="32" t="s">
        <v>153</v>
      </c>
      <c r="H67" s="66" t="s">
        <v>154</v>
      </c>
      <c r="I67" s="33"/>
      <c r="J67" s="31"/>
      <c r="K67" s="33" t="s">
        <v>120</v>
      </c>
      <c r="L67" s="67">
        <v>45083.0</v>
      </c>
      <c r="M67" s="67">
        <f t="shared" si="25"/>
        <v>45465</v>
      </c>
      <c r="N67" s="31"/>
      <c r="O67" s="68">
        <f t="shared" si="22"/>
        <v>-282</v>
      </c>
      <c r="P67" s="30" t="str">
        <f t="shared" si="23"/>
        <v>NÃO</v>
      </c>
      <c r="Q67" s="62" t="str">
        <f t="shared" si="24"/>
        <v>NÃO</v>
      </c>
    </row>
    <row r="68" ht="15.75" hidden="1" customHeight="1">
      <c r="B68" s="50" t="s">
        <v>116</v>
      </c>
      <c r="C68" s="65">
        <v>44551.0</v>
      </c>
      <c r="D68" s="30">
        <v>1.0</v>
      </c>
      <c r="E68" s="33" t="s">
        <v>117</v>
      </c>
      <c r="F68" s="65">
        <v>44735.0</v>
      </c>
      <c r="G68" s="32" t="s">
        <v>155</v>
      </c>
      <c r="H68" s="66" t="s">
        <v>156</v>
      </c>
      <c r="I68" s="33"/>
      <c r="J68" s="31"/>
      <c r="K68" s="33" t="s">
        <v>120</v>
      </c>
      <c r="L68" s="67">
        <v>45083.0</v>
      </c>
      <c r="M68" s="67">
        <f t="shared" si="25"/>
        <v>45465</v>
      </c>
      <c r="N68" s="31"/>
      <c r="O68" s="68">
        <f t="shared" si="22"/>
        <v>-282</v>
      </c>
      <c r="P68" s="30" t="str">
        <f t="shared" si="23"/>
        <v>NÃO</v>
      </c>
      <c r="Q68" s="62" t="str">
        <f t="shared" si="24"/>
        <v>NÃO</v>
      </c>
    </row>
    <row r="69" ht="15.75" hidden="1" customHeight="1">
      <c r="B69" s="50" t="s">
        <v>116</v>
      </c>
      <c r="C69" s="65">
        <v>44551.0</v>
      </c>
      <c r="D69" s="30">
        <v>1.0</v>
      </c>
      <c r="E69" s="33" t="s">
        <v>117</v>
      </c>
      <c r="F69" s="65">
        <v>44735.0</v>
      </c>
      <c r="G69" s="32" t="s">
        <v>157</v>
      </c>
      <c r="H69" s="66" t="s">
        <v>158</v>
      </c>
      <c r="I69" s="33"/>
      <c r="J69" s="31"/>
      <c r="K69" s="33" t="s">
        <v>120</v>
      </c>
      <c r="L69" s="67">
        <v>45083.0</v>
      </c>
      <c r="M69" s="67">
        <f t="shared" si="25"/>
        <v>45465</v>
      </c>
      <c r="N69" s="31"/>
      <c r="O69" s="68">
        <f t="shared" si="22"/>
        <v>-282</v>
      </c>
      <c r="P69" s="30" t="str">
        <f t="shared" si="23"/>
        <v>NÃO</v>
      </c>
      <c r="Q69" s="62" t="str">
        <f t="shared" si="24"/>
        <v>NÃO</v>
      </c>
    </row>
    <row r="70" ht="15.75" hidden="1" customHeight="1">
      <c r="B70" s="50" t="s">
        <v>116</v>
      </c>
      <c r="C70" s="65">
        <v>44551.0</v>
      </c>
      <c r="D70" s="30">
        <v>1.0</v>
      </c>
      <c r="E70" s="33" t="s">
        <v>117</v>
      </c>
      <c r="F70" s="65">
        <v>44735.0</v>
      </c>
      <c r="G70" s="37" t="s">
        <v>159</v>
      </c>
      <c r="H70" s="66" t="s">
        <v>160</v>
      </c>
      <c r="I70" s="33"/>
      <c r="J70" s="31"/>
      <c r="K70" s="33" t="s">
        <v>120</v>
      </c>
      <c r="L70" s="67">
        <v>45083.0</v>
      </c>
      <c r="M70" s="67">
        <f t="shared" si="25"/>
        <v>45465</v>
      </c>
      <c r="N70" s="31"/>
      <c r="O70" s="68">
        <f t="shared" si="22"/>
        <v>-282</v>
      </c>
      <c r="P70" s="30" t="str">
        <f t="shared" si="23"/>
        <v>NÃO</v>
      </c>
      <c r="Q70" s="62" t="str">
        <f t="shared" si="24"/>
        <v>NÃO</v>
      </c>
    </row>
    <row r="71" ht="15.75" hidden="1" customHeight="1">
      <c r="B71" s="50" t="s">
        <v>116</v>
      </c>
      <c r="C71" s="65">
        <v>44551.0</v>
      </c>
      <c r="D71" s="30">
        <v>2.0</v>
      </c>
      <c r="E71" s="33" t="s">
        <v>117</v>
      </c>
      <c r="F71" s="65">
        <v>44735.0</v>
      </c>
      <c r="G71" s="54" t="s">
        <v>161</v>
      </c>
      <c r="H71" s="66" t="s">
        <v>162</v>
      </c>
      <c r="I71" s="33"/>
      <c r="J71" s="31"/>
      <c r="K71" s="33" t="s">
        <v>120</v>
      </c>
      <c r="L71" s="67">
        <v>45083.0</v>
      </c>
      <c r="M71" s="67">
        <f t="shared" si="25"/>
        <v>45465</v>
      </c>
      <c r="N71" s="31"/>
      <c r="O71" s="68">
        <f t="shared" si="22"/>
        <v>-282</v>
      </c>
      <c r="P71" s="30" t="str">
        <f t="shared" si="23"/>
        <v>NÃO</v>
      </c>
      <c r="Q71" s="62" t="str">
        <f t="shared" si="24"/>
        <v>NÃO</v>
      </c>
    </row>
    <row r="72" ht="15.75" hidden="1" customHeight="1">
      <c r="B72" s="50" t="s">
        <v>116</v>
      </c>
      <c r="C72" s="65">
        <v>44551.0</v>
      </c>
      <c r="D72" s="30">
        <v>1.0</v>
      </c>
      <c r="E72" s="33" t="s">
        <v>117</v>
      </c>
      <c r="F72" s="65">
        <v>44735.0</v>
      </c>
      <c r="G72" s="60"/>
      <c r="H72" s="66" t="s">
        <v>163</v>
      </c>
      <c r="I72" s="33"/>
      <c r="J72" s="31"/>
      <c r="K72" s="33" t="s">
        <v>120</v>
      </c>
      <c r="L72" s="67">
        <v>45083.0</v>
      </c>
      <c r="M72" s="67">
        <f t="shared" si="25"/>
        <v>45465</v>
      </c>
      <c r="N72" s="31"/>
      <c r="O72" s="68">
        <f t="shared" si="22"/>
        <v>-282</v>
      </c>
      <c r="P72" s="30" t="str">
        <f t="shared" si="23"/>
        <v>NÃO</v>
      </c>
      <c r="Q72" s="62" t="str">
        <f t="shared" si="24"/>
        <v>NÃO</v>
      </c>
    </row>
    <row r="73" ht="15.75" hidden="1" customHeight="1">
      <c r="B73" s="50" t="s">
        <v>116</v>
      </c>
      <c r="C73" s="65">
        <v>44551.0</v>
      </c>
      <c r="D73" s="30">
        <v>1.0</v>
      </c>
      <c r="E73" s="33" t="s">
        <v>117</v>
      </c>
      <c r="F73" s="65">
        <v>44735.0</v>
      </c>
      <c r="G73" s="60"/>
      <c r="H73" s="66" t="s">
        <v>164</v>
      </c>
      <c r="I73" s="33"/>
      <c r="J73" s="31"/>
      <c r="K73" s="33" t="s">
        <v>120</v>
      </c>
      <c r="L73" s="67">
        <v>45083.0</v>
      </c>
      <c r="M73" s="67">
        <f t="shared" si="25"/>
        <v>45465</v>
      </c>
      <c r="N73" s="31"/>
      <c r="O73" s="68">
        <f t="shared" si="22"/>
        <v>-282</v>
      </c>
      <c r="P73" s="30" t="str">
        <f t="shared" si="23"/>
        <v>NÃO</v>
      </c>
      <c r="Q73" s="62" t="str">
        <f t="shared" si="24"/>
        <v>NÃO</v>
      </c>
    </row>
    <row r="74" ht="15.75" hidden="1" customHeight="1">
      <c r="B74" s="50" t="s">
        <v>116</v>
      </c>
      <c r="C74" s="65">
        <v>44551.0</v>
      </c>
      <c r="D74" s="30">
        <v>1.0</v>
      </c>
      <c r="E74" s="33" t="s">
        <v>117</v>
      </c>
      <c r="F74" s="65">
        <v>44735.0</v>
      </c>
      <c r="G74" s="55"/>
      <c r="H74" s="66" t="s">
        <v>165</v>
      </c>
      <c r="I74" s="33"/>
      <c r="J74" s="31"/>
      <c r="K74" s="33" t="s">
        <v>120</v>
      </c>
      <c r="L74" s="67">
        <v>45083.0</v>
      </c>
      <c r="M74" s="67">
        <f t="shared" si="25"/>
        <v>45465</v>
      </c>
      <c r="N74" s="31"/>
      <c r="O74" s="68">
        <f t="shared" si="22"/>
        <v>-282</v>
      </c>
      <c r="P74" s="30" t="str">
        <f t="shared" si="23"/>
        <v>NÃO</v>
      </c>
      <c r="Q74" s="62" t="str">
        <f t="shared" si="24"/>
        <v>NÃO</v>
      </c>
    </row>
    <row r="75" ht="15.75" hidden="1" customHeight="1">
      <c r="B75" s="50" t="s">
        <v>116</v>
      </c>
      <c r="C75" s="65">
        <v>44551.0</v>
      </c>
      <c r="D75" s="30">
        <v>1.0</v>
      </c>
      <c r="E75" s="33" t="s">
        <v>117</v>
      </c>
      <c r="F75" s="65">
        <v>44735.0</v>
      </c>
      <c r="G75" s="32" t="s">
        <v>166</v>
      </c>
      <c r="H75" s="66" t="s">
        <v>167</v>
      </c>
      <c r="I75" s="33"/>
      <c r="J75" s="31"/>
      <c r="K75" s="33" t="s">
        <v>120</v>
      </c>
      <c r="L75" s="67">
        <v>45083.0</v>
      </c>
      <c r="M75" s="67">
        <f t="shared" si="25"/>
        <v>45465</v>
      </c>
      <c r="N75" s="31"/>
      <c r="O75" s="68">
        <f t="shared" si="22"/>
        <v>-282</v>
      </c>
      <c r="P75" s="30" t="str">
        <f t="shared" si="23"/>
        <v>NÃO</v>
      </c>
      <c r="Q75" s="62" t="str">
        <f t="shared" si="24"/>
        <v>NÃO</v>
      </c>
    </row>
    <row r="76" ht="15.75" hidden="1" customHeight="1">
      <c r="B76" s="50" t="s">
        <v>116</v>
      </c>
      <c r="C76" s="65">
        <v>44551.0</v>
      </c>
      <c r="D76" s="30">
        <v>1.0</v>
      </c>
      <c r="E76" s="33" t="s">
        <v>117</v>
      </c>
      <c r="F76" s="65">
        <v>44735.0</v>
      </c>
      <c r="G76" s="44" t="s">
        <v>168</v>
      </c>
      <c r="H76" s="66" t="s">
        <v>169</v>
      </c>
      <c r="I76" s="33"/>
      <c r="J76" s="31"/>
      <c r="K76" s="33" t="s">
        <v>120</v>
      </c>
      <c r="L76" s="67">
        <v>45083.0</v>
      </c>
      <c r="M76" s="67">
        <f t="shared" si="25"/>
        <v>45465</v>
      </c>
      <c r="N76" s="31"/>
      <c r="O76" s="68">
        <f t="shared" si="22"/>
        <v>-282</v>
      </c>
      <c r="P76" s="30" t="str">
        <f t="shared" si="23"/>
        <v>NÃO</v>
      </c>
      <c r="Q76" s="62" t="str">
        <f t="shared" si="24"/>
        <v>NÃO</v>
      </c>
    </row>
    <row r="77" ht="15.75" hidden="1" customHeight="1">
      <c r="B77" s="50" t="s">
        <v>116</v>
      </c>
      <c r="C77" s="65">
        <v>44551.0</v>
      </c>
      <c r="D77" s="30">
        <v>1.0</v>
      </c>
      <c r="E77" s="33" t="s">
        <v>117</v>
      </c>
      <c r="F77" s="65">
        <v>44735.0</v>
      </c>
      <c r="G77" s="49"/>
      <c r="H77" s="66" t="s">
        <v>170</v>
      </c>
      <c r="I77" s="33"/>
      <c r="J77" s="31"/>
      <c r="K77" s="33" t="s">
        <v>120</v>
      </c>
      <c r="L77" s="67">
        <v>45083.0</v>
      </c>
      <c r="M77" s="67">
        <f t="shared" si="25"/>
        <v>45465</v>
      </c>
      <c r="N77" s="31"/>
      <c r="O77" s="68">
        <f t="shared" si="22"/>
        <v>-282</v>
      </c>
      <c r="P77" s="30" t="str">
        <f t="shared" si="23"/>
        <v>NÃO</v>
      </c>
      <c r="Q77" s="62" t="str">
        <f t="shared" si="24"/>
        <v>NÃO</v>
      </c>
    </row>
    <row r="78" ht="15.75" hidden="1" customHeight="1">
      <c r="B78" s="50" t="s">
        <v>116</v>
      </c>
      <c r="C78" s="65">
        <v>44551.0</v>
      </c>
      <c r="D78" s="30">
        <v>1.0</v>
      </c>
      <c r="E78" s="33" t="s">
        <v>117</v>
      </c>
      <c r="F78" s="65">
        <v>44735.0</v>
      </c>
      <c r="G78" s="44" t="s">
        <v>171</v>
      </c>
      <c r="H78" s="66" t="s">
        <v>172</v>
      </c>
      <c r="I78" s="33"/>
      <c r="J78" s="31"/>
      <c r="K78" s="33" t="s">
        <v>120</v>
      </c>
      <c r="L78" s="67">
        <v>45083.0</v>
      </c>
      <c r="M78" s="67">
        <f t="shared" si="25"/>
        <v>45465</v>
      </c>
      <c r="N78" s="31"/>
      <c r="O78" s="68">
        <f t="shared" si="22"/>
        <v>-282</v>
      </c>
      <c r="P78" s="30" t="str">
        <f t="shared" si="23"/>
        <v>NÃO</v>
      </c>
      <c r="Q78" s="62" t="str">
        <f t="shared" si="24"/>
        <v>NÃO</v>
      </c>
    </row>
    <row r="79" ht="15.75" hidden="1" customHeight="1">
      <c r="B79" s="50" t="s">
        <v>116</v>
      </c>
      <c r="C79" s="65">
        <v>44551.0</v>
      </c>
      <c r="D79" s="30">
        <v>1.0</v>
      </c>
      <c r="E79" s="33" t="s">
        <v>117</v>
      </c>
      <c r="F79" s="65">
        <v>44735.0</v>
      </c>
      <c r="G79" s="47"/>
      <c r="H79" s="66" t="s">
        <v>173</v>
      </c>
      <c r="I79" s="33"/>
      <c r="J79" s="31"/>
      <c r="K79" s="33" t="s">
        <v>120</v>
      </c>
      <c r="L79" s="67">
        <v>45083.0</v>
      </c>
      <c r="M79" s="67">
        <f t="shared" si="25"/>
        <v>45465</v>
      </c>
      <c r="N79" s="31"/>
      <c r="O79" s="68">
        <f t="shared" si="22"/>
        <v>-282</v>
      </c>
      <c r="P79" s="30" t="str">
        <f t="shared" si="23"/>
        <v>NÃO</v>
      </c>
      <c r="Q79" s="62" t="str">
        <f t="shared" si="24"/>
        <v>NÃO</v>
      </c>
    </row>
    <row r="80" ht="15.75" hidden="1" customHeight="1">
      <c r="B80" s="50" t="s">
        <v>116</v>
      </c>
      <c r="C80" s="65">
        <v>44551.0</v>
      </c>
      <c r="D80" s="30">
        <v>1.0</v>
      </c>
      <c r="E80" s="33" t="s">
        <v>117</v>
      </c>
      <c r="F80" s="65">
        <v>44735.0</v>
      </c>
      <c r="G80" s="47"/>
      <c r="H80" s="66" t="s">
        <v>174</v>
      </c>
      <c r="I80" s="33"/>
      <c r="J80" s="31"/>
      <c r="K80" s="33" t="s">
        <v>120</v>
      </c>
      <c r="L80" s="67">
        <v>45083.0</v>
      </c>
      <c r="M80" s="67">
        <f t="shared" si="25"/>
        <v>45465</v>
      </c>
      <c r="N80" s="31"/>
      <c r="O80" s="68">
        <f t="shared" si="22"/>
        <v>-282</v>
      </c>
      <c r="P80" s="30" t="str">
        <f t="shared" si="23"/>
        <v>NÃO</v>
      </c>
      <c r="Q80" s="62" t="str">
        <f t="shared" si="24"/>
        <v>NÃO</v>
      </c>
    </row>
    <row r="81" ht="15.75" hidden="1" customHeight="1">
      <c r="B81" s="50" t="s">
        <v>116</v>
      </c>
      <c r="C81" s="65">
        <v>44551.0</v>
      </c>
      <c r="D81" s="43">
        <v>1.0</v>
      </c>
      <c r="E81" s="33" t="s">
        <v>117</v>
      </c>
      <c r="F81" s="65">
        <v>44735.0</v>
      </c>
      <c r="G81" s="47"/>
      <c r="H81" s="69" t="s">
        <v>175</v>
      </c>
      <c r="I81" s="45"/>
      <c r="J81" s="42"/>
      <c r="K81" s="33" t="s">
        <v>120</v>
      </c>
      <c r="L81" s="67">
        <v>45083.0</v>
      </c>
      <c r="M81" s="67">
        <f t="shared" si="25"/>
        <v>45465</v>
      </c>
      <c r="N81" s="42"/>
      <c r="O81" s="68">
        <f t="shared" si="22"/>
        <v>-282</v>
      </c>
      <c r="P81" s="30" t="str">
        <f t="shared" si="23"/>
        <v>NÃO</v>
      </c>
      <c r="Q81" s="62" t="str">
        <f t="shared" si="24"/>
        <v>NÃO</v>
      </c>
    </row>
    <row r="82" ht="15.75" hidden="1" customHeight="1">
      <c r="B82" s="50" t="s">
        <v>176</v>
      </c>
      <c r="C82" s="67">
        <v>44627.0</v>
      </c>
      <c r="D82" s="70">
        <v>1.0</v>
      </c>
      <c r="E82" s="33" t="s">
        <v>177</v>
      </c>
      <c r="F82" s="67">
        <v>44953.0</v>
      </c>
      <c r="G82" s="54" t="s">
        <v>39</v>
      </c>
      <c r="H82" s="54" t="s">
        <v>178</v>
      </c>
      <c r="I82" s="30" t="s">
        <v>25</v>
      </c>
      <c r="J82" s="31"/>
      <c r="K82" s="33" t="s">
        <v>179</v>
      </c>
      <c r="L82" s="67">
        <v>45323.0</v>
      </c>
      <c r="M82" s="67">
        <f t="shared" si="25"/>
        <v>45683</v>
      </c>
      <c r="N82" s="30" t="s">
        <v>25</v>
      </c>
      <c r="O82" s="33">
        <f t="shared" ref="O82:O220" si="26">M82-TODAY()+1</f>
        <v>-63</v>
      </c>
      <c r="P82" s="30" t="str">
        <f t="shared" si="23"/>
        <v>NÃO</v>
      </c>
      <c r="Q82" s="62" t="str">
        <f t="shared" si="24"/>
        <v>NÃO</v>
      </c>
    </row>
    <row r="83" ht="15.75" hidden="1" customHeight="1">
      <c r="B83" s="71" t="s">
        <v>180</v>
      </c>
      <c r="C83" s="72">
        <v>44763.0</v>
      </c>
      <c r="D83" s="73">
        <v>1.0</v>
      </c>
      <c r="E83" s="74" t="s">
        <v>181</v>
      </c>
      <c r="F83" s="75">
        <v>44953.0</v>
      </c>
      <c r="G83" s="76" t="s">
        <v>182</v>
      </c>
      <c r="H83" s="76" t="s">
        <v>183</v>
      </c>
      <c r="I83" s="73" t="s">
        <v>25</v>
      </c>
      <c r="J83" s="73"/>
      <c r="K83" s="77"/>
      <c r="L83" s="72"/>
      <c r="M83" s="75">
        <f t="shared" ref="M83:M145" si="27">IF(J83&lt;&gt;0,F83+217+365,F83+730)+IF(L83&lt;&gt;0,730,0)</f>
        <v>45683</v>
      </c>
      <c r="N83" s="73" t="s">
        <v>25</v>
      </c>
      <c r="O83" s="74">
        <f t="shared" si="26"/>
        <v>-63</v>
      </c>
      <c r="P83" s="78" t="s">
        <v>184</v>
      </c>
      <c r="Q83" s="79" t="str">
        <f t="shared" si="24"/>
        <v>NÃO</v>
      </c>
    </row>
    <row r="84" ht="15.75" hidden="1" customHeight="1">
      <c r="B84" s="71" t="s">
        <v>180</v>
      </c>
      <c r="C84" s="72">
        <v>44763.0</v>
      </c>
      <c r="D84" s="73">
        <v>1.0</v>
      </c>
      <c r="E84" s="74" t="s">
        <v>181</v>
      </c>
      <c r="F84" s="75">
        <v>44953.0</v>
      </c>
      <c r="G84" s="76"/>
      <c r="H84" s="76" t="s">
        <v>185</v>
      </c>
      <c r="I84" s="73" t="s">
        <v>25</v>
      </c>
      <c r="J84" s="73"/>
      <c r="K84" s="77"/>
      <c r="L84" s="72"/>
      <c r="M84" s="75">
        <f t="shared" si="27"/>
        <v>45683</v>
      </c>
      <c r="N84" s="73" t="s">
        <v>25</v>
      </c>
      <c r="O84" s="74">
        <f t="shared" si="26"/>
        <v>-63</v>
      </c>
      <c r="P84" s="78" t="s">
        <v>184</v>
      </c>
      <c r="Q84" s="79" t="str">
        <f t="shared" si="24"/>
        <v>NÃO</v>
      </c>
    </row>
    <row r="85" ht="15.75" hidden="1" customHeight="1">
      <c r="B85" s="71" t="s">
        <v>180</v>
      </c>
      <c r="C85" s="72">
        <v>44763.0</v>
      </c>
      <c r="D85" s="73">
        <v>1.0</v>
      </c>
      <c r="E85" s="74" t="s">
        <v>181</v>
      </c>
      <c r="F85" s="75">
        <v>44953.0</v>
      </c>
      <c r="G85" s="76" t="s">
        <v>186</v>
      </c>
      <c r="H85" s="76" t="s">
        <v>187</v>
      </c>
      <c r="I85" s="73" t="s">
        <v>25</v>
      </c>
      <c r="J85" s="73"/>
      <c r="K85" s="77"/>
      <c r="L85" s="72"/>
      <c r="M85" s="75">
        <f t="shared" si="27"/>
        <v>45683</v>
      </c>
      <c r="N85" s="73" t="s">
        <v>25</v>
      </c>
      <c r="O85" s="74">
        <f t="shared" si="26"/>
        <v>-63</v>
      </c>
      <c r="P85" s="78" t="s">
        <v>184</v>
      </c>
      <c r="Q85" s="79" t="str">
        <f t="shared" si="24"/>
        <v>NÃO</v>
      </c>
    </row>
    <row r="86" ht="15.75" hidden="1" customHeight="1">
      <c r="B86" s="71" t="s">
        <v>180</v>
      </c>
      <c r="C86" s="72">
        <v>44763.0</v>
      </c>
      <c r="D86" s="73">
        <v>1.0</v>
      </c>
      <c r="E86" s="74" t="s">
        <v>181</v>
      </c>
      <c r="F86" s="75">
        <v>44953.0</v>
      </c>
      <c r="G86" s="76" t="s">
        <v>188</v>
      </c>
      <c r="H86" s="76" t="s">
        <v>189</v>
      </c>
      <c r="I86" s="73" t="s">
        <v>25</v>
      </c>
      <c r="J86" s="73"/>
      <c r="K86" s="77"/>
      <c r="L86" s="72"/>
      <c r="M86" s="75">
        <f t="shared" si="27"/>
        <v>45683</v>
      </c>
      <c r="N86" s="73" t="s">
        <v>25</v>
      </c>
      <c r="O86" s="74">
        <f t="shared" si="26"/>
        <v>-63</v>
      </c>
      <c r="P86" s="78" t="s">
        <v>184</v>
      </c>
      <c r="Q86" s="79" t="str">
        <f t="shared" si="24"/>
        <v>NÃO</v>
      </c>
    </row>
    <row r="87" ht="15.75" hidden="1" customHeight="1">
      <c r="B87" s="71" t="s">
        <v>180</v>
      </c>
      <c r="C87" s="72">
        <v>44763.0</v>
      </c>
      <c r="D87" s="73">
        <v>1.0</v>
      </c>
      <c r="E87" s="74" t="s">
        <v>181</v>
      </c>
      <c r="F87" s="75">
        <v>44953.0</v>
      </c>
      <c r="G87" s="76"/>
      <c r="H87" s="80" t="s">
        <v>190</v>
      </c>
      <c r="I87" s="73" t="s">
        <v>25</v>
      </c>
      <c r="J87" s="73"/>
      <c r="K87" s="77"/>
      <c r="L87" s="72"/>
      <c r="M87" s="75">
        <f t="shared" si="27"/>
        <v>45683</v>
      </c>
      <c r="N87" s="73" t="s">
        <v>25</v>
      </c>
      <c r="O87" s="74">
        <f t="shared" si="26"/>
        <v>-63</v>
      </c>
      <c r="P87" s="78" t="s">
        <v>184</v>
      </c>
      <c r="Q87" s="79" t="str">
        <f t="shared" si="24"/>
        <v>NÃO</v>
      </c>
    </row>
    <row r="88" ht="15.75" hidden="1" customHeight="1">
      <c r="B88" s="71" t="s">
        <v>180</v>
      </c>
      <c r="C88" s="72">
        <v>44763.0</v>
      </c>
      <c r="D88" s="73">
        <v>1.0</v>
      </c>
      <c r="E88" s="74" t="s">
        <v>181</v>
      </c>
      <c r="F88" s="75">
        <v>44953.0</v>
      </c>
      <c r="G88" s="76"/>
      <c r="H88" s="76" t="s">
        <v>191</v>
      </c>
      <c r="I88" s="73" t="s">
        <v>25</v>
      </c>
      <c r="J88" s="73"/>
      <c r="K88" s="77"/>
      <c r="L88" s="72"/>
      <c r="M88" s="75">
        <f t="shared" si="27"/>
        <v>45683</v>
      </c>
      <c r="N88" s="73" t="s">
        <v>25</v>
      </c>
      <c r="O88" s="74">
        <f t="shared" si="26"/>
        <v>-63</v>
      </c>
      <c r="P88" s="78" t="s">
        <v>184</v>
      </c>
      <c r="Q88" s="79" t="str">
        <f t="shared" si="24"/>
        <v>NÃO</v>
      </c>
    </row>
    <row r="89" ht="15.75" hidden="1" customHeight="1">
      <c r="B89" s="71" t="s">
        <v>180</v>
      </c>
      <c r="C89" s="72">
        <v>44763.0</v>
      </c>
      <c r="D89" s="73">
        <v>1.0</v>
      </c>
      <c r="E89" s="74" t="s">
        <v>181</v>
      </c>
      <c r="F89" s="75">
        <v>44953.0</v>
      </c>
      <c r="G89" s="76"/>
      <c r="H89" s="76" t="s">
        <v>192</v>
      </c>
      <c r="I89" s="73" t="s">
        <v>25</v>
      </c>
      <c r="J89" s="73"/>
      <c r="K89" s="77"/>
      <c r="L89" s="72"/>
      <c r="M89" s="75">
        <f t="shared" si="27"/>
        <v>45683</v>
      </c>
      <c r="N89" s="73" t="s">
        <v>25</v>
      </c>
      <c r="O89" s="74">
        <f t="shared" si="26"/>
        <v>-63</v>
      </c>
      <c r="P89" s="78" t="s">
        <v>184</v>
      </c>
      <c r="Q89" s="79" t="str">
        <f t="shared" si="24"/>
        <v>NÃO</v>
      </c>
    </row>
    <row r="90" ht="15.75" hidden="1" customHeight="1">
      <c r="B90" s="71" t="s">
        <v>180</v>
      </c>
      <c r="C90" s="72">
        <v>44763.0</v>
      </c>
      <c r="D90" s="73">
        <v>1.0</v>
      </c>
      <c r="E90" s="74" t="s">
        <v>181</v>
      </c>
      <c r="F90" s="75">
        <v>44953.0</v>
      </c>
      <c r="G90" s="76"/>
      <c r="H90" s="76" t="s">
        <v>193</v>
      </c>
      <c r="I90" s="73" t="s">
        <v>25</v>
      </c>
      <c r="J90" s="73"/>
      <c r="K90" s="77"/>
      <c r="L90" s="72"/>
      <c r="M90" s="75">
        <f t="shared" si="27"/>
        <v>45683</v>
      </c>
      <c r="N90" s="73" t="s">
        <v>25</v>
      </c>
      <c r="O90" s="74">
        <f t="shared" si="26"/>
        <v>-63</v>
      </c>
      <c r="P90" s="78" t="s">
        <v>184</v>
      </c>
      <c r="Q90" s="79" t="str">
        <f t="shared" si="24"/>
        <v>NÃO</v>
      </c>
    </row>
    <row r="91" ht="15.75" hidden="1" customHeight="1">
      <c r="B91" s="71" t="s">
        <v>180</v>
      </c>
      <c r="C91" s="72">
        <v>44763.0</v>
      </c>
      <c r="D91" s="73">
        <v>1.0</v>
      </c>
      <c r="E91" s="74" t="s">
        <v>181</v>
      </c>
      <c r="F91" s="75">
        <v>44953.0</v>
      </c>
      <c r="G91" s="76" t="s">
        <v>194</v>
      </c>
      <c r="H91" s="76" t="s">
        <v>195</v>
      </c>
      <c r="I91" s="73" t="s">
        <v>25</v>
      </c>
      <c r="J91" s="73"/>
      <c r="K91" s="77"/>
      <c r="L91" s="72"/>
      <c r="M91" s="75">
        <f t="shared" si="27"/>
        <v>45683</v>
      </c>
      <c r="N91" s="73" t="s">
        <v>25</v>
      </c>
      <c r="O91" s="74">
        <f t="shared" si="26"/>
        <v>-63</v>
      </c>
      <c r="P91" s="78" t="s">
        <v>184</v>
      </c>
      <c r="Q91" s="79" t="str">
        <f t="shared" si="24"/>
        <v>NÃO</v>
      </c>
    </row>
    <row r="92" ht="15.75" hidden="1" customHeight="1">
      <c r="B92" s="71" t="s">
        <v>180</v>
      </c>
      <c r="C92" s="72">
        <v>44763.0</v>
      </c>
      <c r="D92" s="73">
        <v>1.0</v>
      </c>
      <c r="E92" s="74" t="s">
        <v>181</v>
      </c>
      <c r="F92" s="75">
        <v>44953.0</v>
      </c>
      <c r="G92" s="76" t="s">
        <v>196</v>
      </c>
      <c r="H92" s="76" t="s">
        <v>197</v>
      </c>
      <c r="I92" s="73" t="s">
        <v>25</v>
      </c>
      <c r="J92" s="73"/>
      <c r="K92" s="77"/>
      <c r="L92" s="72"/>
      <c r="M92" s="75">
        <f t="shared" si="27"/>
        <v>45683</v>
      </c>
      <c r="N92" s="73" t="s">
        <v>25</v>
      </c>
      <c r="O92" s="74">
        <f t="shared" si="26"/>
        <v>-63</v>
      </c>
      <c r="P92" s="78" t="s">
        <v>184</v>
      </c>
      <c r="Q92" s="79" t="str">
        <f t="shared" si="24"/>
        <v>NÃO</v>
      </c>
    </row>
    <row r="93" ht="15.75" hidden="1" customHeight="1">
      <c r="B93" s="71" t="s">
        <v>180</v>
      </c>
      <c r="C93" s="72">
        <v>44763.0</v>
      </c>
      <c r="D93" s="73">
        <v>2.0</v>
      </c>
      <c r="E93" s="74" t="s">
        <v>181</v>
      </c>
      <c r="F93" s="75">
        <v>44953.0</v>
      </c>
      <c r="G93" s="76"/>
      <c r="H93" s="76" t="s">
        <v>198</v>
      </c>
      <c r="I93" s="73" t="s">
        <v>25</v>
      </c>
      <c r="J93" s="73"/>
      <c r="K93" s="77"/>
      <c r="L93" s="72"/>
      <c r="M93" s="75">
        <f t="shared" si="27"/>
        <v>45683</v>
      </c>
      <c r="N93" s="73" t="s">
        <v>25</v>
      </c>
      <c r="O93" s="74">
        <f t="shared" si="26"/>
        <v>-63</v>
      </c>
      <c r="P93" s="78" t="s">
        <v>184</v>
      </c>
      <c r="Q93" s="79" t="str">
        <f t="shared" si="24"/>
        <v>NÃO</v>
      </c>
    </row>
    <row r="94" ht="15.75" hidden="1" customHeight="1">
      <c r="B94" s="71" t="s">
        <v>180</v>
      </c>
      <c r="C94" s="72">
        <v>44763.0</v>
      </c>
      <c r="D94" s="73">
        <v>1.0</v>
      </c>
      <c r="E94" s="74" t="s">
        <v>181</v>
      </c>
      <c r="F94" s="75">
        <v>44953.0</v>
      </c>
      <c r="G94" s="76"/>
      <c r="H94" s="80" t="s">
        <v>199</v>
      </c>
      <c r="I94" s="73" t="s">
        <v>25</v>
      </c>
      <c r="J94" s="73"/>
      <c r="K94" s="77"/>
      <c r="L94" s="72"/>
      <c r="M94" s="75">
        <f t="shared" si="27"/>
        <v>45683</v>
      </c>
      <c r="N94" s="73" t="s">
        <v>25</v>
      </c>
      <c r="O94" s="74">
        <f t="shared" si="26"/>
        <v>-63</v>
      </c>
      <c r="P94" s="78" t="s">
        <v>184</v>
      </c>
      <c r="Q94" s="79" t="str">
        <f t="shared" si="24"/>
        <v>NÃO</v>
      </c>
    </row>
    <row r="95" ht="15.75" hidden="1" customHeight="1">
      <c r="B95" s="71" t="s">
        <v>180</v>
      </c>
      <c r="C95" s="72">
        <v>44763.0</v>
      </c>
      <c r="D95" s="73">
        <v>1.0</v>
      </c>
      <c r="E95" s="74" t="s">
        <v>181</v>
      </c>
      <c r="F95" s="75">
        <v>44953.0</v>
      </c>
      <c r="G95" s="76"/>
      <c r="H95" s="80" t="s">
        <v>200</v>
      </c>
      <c r="I95" s="73" t="s">
        <v>25</v>
      </c>
      <c r="J95" s="73"/>
      <c r="K95" s="77"/>
      <c r="L95" s="72"/>
      <c r="M95" s="75">
        <f t="shared" si="27"/>
        <v>45683</v>
      </c>
      <c r="N95" s="73" t="s">
        <v>25</v>
      </c>
      <c r="O95" s="74">
        <f t="shared" si="26"/>
        <v>-63</v>
      </c>
      <c r="P95" s="78" t="s">
        <v>184</v>
      </c>
      <c r="Q95" s="79" t="str">
        <f t="shared" si="24"/>
        <v>NÃO</v>
      </c>
    </row>
    <row r="96" ht="15.75" hidden="1" customHeight="1">
      <c r="B96" s="71" t="s">
        <v>180</v>
      </c>
      <c r="C96" s="72">
        <v>44763.0</v>
      </c>
      <c r="D96" s="73">
        <v>1.0</v>
      </c>
      <c r="E96" s="74" t="s">
        <v>181</v>
      </c>
      <c r="F96" s="75">
        <v>44953.0</v>
      </c>
      <c r="G96" s="76"/>
      <c r="H96" s="80" t="s">
        <v>201</v>
      </c>
      <c r="I96" s="73" t="s">
        <v>25</v>
      </c>
      <c r="J96" s="73"/>
      <c r="K96" s="77"/>
      <c r="L96" s="72"/>
      <c r="M96" s="75">
        <f t="shared" si="27"/>
        <v>45683</v>
      </c>
      <c r="N96" s="73" t="s">
        <v>25</v>
      </c>
      <c r="O96" s="74">
        <f t="shared" si="26"/>
        <v>-63</v>
      </c>
      <c r="P96" s="78" t="s">
        <v>184</v>
      </c>
      <c r="Q96" s="79" t="str">
        <f t="shared" si="24"/>
        <v>NÃO</v>
      </c>
    </row>
    <row r="97" ht="32.25" hidden="1" customHeight="1">
      <c r="B97" s="71" t="s">
        <v>180</v>
      </c>
      <c r="C97" s="72">
        <v>44763.0</v>
      </c>
      <c r="D97" s="73">
        <v>1.0</v>
      </c>
      <c r="E97" s="74" t="s">
        <v>181</v>
      </c>
      <c r="F97" s="75">
        <v>44953.0</v>
      </c>
      <c r="G97" s="80" t="s">
        <v>202</v>
      </c>
      <c r="H97" s="80" t="s">
        <v>111</v>
      </c>
      <c r="I97" s="73" t="s">
        <v>25</v>
      </c>
      <c r="J97" s="73"/>
      <c r="K97" s="77"/>
      <c r="L97" s="72"/>
      <c r="M97" s="75">
        <f t="shared" si="27"/>
        <v>45683</v>
      </c>
      <c r="N97" s="73" t="s">
        <v>25</v>
      </c>
      <c r="O97" s="74">
        <f t="shared" si="26"/>
        <v>-63</v>
      </c>
      <c r="P97" s="78" t="s">
        <v>184</v>
      </c>
      <c r="Q97" s="79" t="str">
        <f t="shared" si="24"/>
        <v>NÃO</v>
      </c>
    </row>
    <row r="98" ht="15.75" hidden="1" customHeight="1">
      <c r="B98" s="71" t="s">
        <v>180</v>
      </c>
      <c r="C98" s="72">
        <v>44763.0</v>
      </c>
      <c r="D98" s="73">
        <v>1.0</v>
      </c>
      <c r="E98" s="74" t="s">
        <v>181</v>
      </c>
      <c r="F98" s="75">
        <v>44953.0</v>
      </c>
      <c r="G98" s="80"/>
      <c r="H98" s="80" t="s">
        <v>203</v>
      </c>
      <c r="I98" s="73" t="s">
        <v>25</v>
      </c>
      <c r="J98" s="73"/>
      <c r="K98" s="77"/>
      <c r="L98" s="72"/>
      <c r="M98" s="75">
        <f t="shared" si="27"/>
        <v>45683</v>
      </c>
      <c r="N98" s="73" t="s">
        <v>25</v>
      </c>
      <c r="O98" s="74">
        <f t="shared" si="26"/>
        <v>-63</v>
      </c>
      <c r="P98" s="78" t="s">
        <v>184</v>
      </c>
      <c r="Q98" s="79" t="str">
        <f t="shared" si="24"/>
        <v>NÃO</v>
      </c>
    </row>
    <row r="99" ht="15.75" hidden="1" customHeight="1">
      <c r="B99" s="71" t="s">
        <v>180</v>
      </c>
      <c r="C99" s="72">
        <v>44763.0</v>
      </c>
      <c r="D99" s="73">
        <v>1.0</v>
      </c>
      <c r="E99" s="74" t="s">
        <v>181</v>
      </c>
      <c r="F99" s="75">
        <v>44953.0</v>
      </c>
      <c r="G99" s="76" t="s">
        <v>204</v>
      </c>
      <c r="H99" s="76" t="s">
        <v>205</v>
      </c>
      <c r="I99" s="73" t="s">
        <v>25</v>
      </c>
      <c r="J99" s="73"/>
      <c r="K99" s="77"/>
      <c r="L99" s="72"/>
      <c r="M99" s="75">
        <f t="shared" si="27"/>
        <v>45683</v>
      </c>
      <c r="N99" s="73" t="s">
        <v>25</v>
      </c>
      <c r="O99" s="74">
        <f t="shared" si="26"/>
        <v>-63</v>
      </c>
      <c r="P99" s="78" t="s">
        <v>184</v>
      </c>
      <c r="Q99" s="79" t="str">
        <f t="shared" si="24"/>
        <v>NÃO</v>
      </c>
    </row>
    <row r="100" ht="15.75" hidden="1" customHeight="1">
      <c r="B100" s="71" t="s">
        <v>180</v>
      </c>
      <c r="C100" s="72">
        <v>44763.0</v>
      </c>
      <c r="D100" s="73">
        <v>1.0</v>
      </c>
      <c r="E100" s="74" t="s">
        <v>181</v>
      </c>
      <c r="F100" s="75">
        <v>44953.0</v>
      </c>
      <c r="G100" s="76" t="s">
        <v>206</v>
      </c>
      <c r="H100" s="76" t="s">
        <v>207</v>
      </c>
      <c r="I100" s="73" t="s">
        <v>25</v>
      </c>
      <c r="J100" s="73"/>
      <c r="K100" s="77"/>
      <c r="L100" s="72"/>
      <c r="M100" s="75">
        <f t="shared" si="27"/>
        <v>45683</v>
      </c>
      <c r="N100" s="73" t="s">
        <v>25</v>
      </c>
      <c r="O100" s="74">
        <f t="shared" si="26"/>
        <v>-63</v>
      </c>
      <c r="P100" s="78" t="s">
        <v>184</v>
      </c>
      <c r="Q100" s="79" t="str">
        <f t="shared" si="24"/>
        <v>NÃO</v>
      </c>
    </row>
    <row r="101" ht="15.75" hidden="1" customHeight="1">
      <c r="B101" s="71" t="s">
        <v>180</v>
      </c>
      <c r="C101" s="72">
        <v>44763.0</v>
      </c>
      <c r="D101" s="73">
        <v>1.0</v>
      </c>
      <c r="E101" s="74" t="s">
        <v>181</v>
      </c>
      <c r="F101" s="75">
        <v>44953.0</v>
      </c>
      <c r="G101" s="76" t="s">
        <v>208</v>
      </c>
      <c r="H101" s="76" t="s">
        <v>209</v>
      </c>
      <c r="I101" s="73" t="s">
        <v>25</v>
      </c>
      <c r="J101" s="73"/>
      <c r="K101" s="77"/>
      <c r="L101" s="72"/>
      <c r="M101" s="75">
        <f t="shared" si="27"/>
        <v>45683</v>
      </c>
      <c r="N101" s="73" t="s">
        <v>25</v>
      </c>
      <c r="O101" s="74">
        <f t="shared" si="26"/>
        <v>-63</v>
      </c>
      <c r="P101" s="78" t="s">
        <v>184</v>
      </c>
      <c r="Q101" s="79" t="str">
        <f t="shared" si="24"/>
        <v>NÃO</v>
      </c>
    </row>
    <row r="102" ht="15.75" hidden="1" customHeight="1">
      <c r="B102" s="71" t="s">
        <v>180</v>
      </c>
      <c r="C102" s="72">
        <v>44763.0</v>
      </c>
      <c r="D102" s="73">
        <v>1.0</v>
      </c>
      <c r="E102" s="74" t="s">
        <v>181</v>
      </c>
      <c r="F102" s="75">
        <v>44953.0</v>
      </c>
      <c r="G102" s="76" t="s">
        <v>210</v>
      </c>
      <c r="H102" s="76" t="s">
        <v>211</v>
      </c>
      <c r="I102" s="73" t="s">
        <v>25</v>
      </c>
      <c r="J102" s="73"/>
      <c r="K102" s="77"/>
      <c r="L102" s="72"/>
      <c r="M102" s="75">
        <f t="shared" si="27"/>
        <v>45683</v>
      </c>
      <c r="N102" s="73" t="s">
        <v>25</v>
      </c>
      <c r="O102" s="74">
        <f t="shared" si="26"/>
        <v>-63</v>
      </c>
      <c r="P102" s="78" t="s">
        <v>184</v>
      </c>
      <c r="Q102" s="79" t="str">
        <f t="shared" si="24"/>
        <v>NÃO</v>
      </c>
    </row>
    <row r="103" ht="15.75" hidden="1" customHeight="1">
      <c r="B103" s="71" t="s">
        <v>180</v>
      </c>
      <c r="C103" s="72">
        <v>44763.0</v>
      </c>
      <c r="D103" s="73">
        <v>2.0</v>
      </c>
      <c r="E103" s="74" t="s">
        <v>181</v>
      </c>
      <c r="F103" s="75">
        <v>44953.0</v>
      </c>
      <c r="G103" s="76" t="s">
        <v>212</v>
      </c>
      <c r="H103" s="76" t="s">
        <v>213</v>
      </c>
      <c r="I103" s="73" t="s">
        <v>25</v>
      </c>
      <c r="J103" s="73"/>
      <c r="K103" s="77"/>
      <c r="L103" s="72"/>
      <c r="M103" s="75">
        <f t="shared" si="27"/>
        <v>45683</v>
      </c>
      <c r="N103" s="73" t="s">
        <v>25</v>
      </c>
      <c r="O103" s="74">
        <f t="shared" si="26"/>
        <v>-63</v>
      </c>
      <c r="P103" s="78" t="s">
        <v>184</v>
      </c>
      <c r="Q103" s="79" t="str">
        <f t="shared" si="24"/>
        <v>NÃO</v>
      </c>
    </row>
    <row r="104" ht="22.5" hidden="1" customHeight="1">
      <c r="B104" s="71" t="s">
        <v>180</v>
      </c>
      <c r="C104" s="72">
        <v>44763.0</v>
      </c>
      <c r="D104" s="73">
        <v>1.0</v>
      </c>
      <c r="E104" s="74" t="s">
        <v>181</v>
      </c>
      <c r="F104" s="75">
        <v>44953.0</v>
      </c>
      <c r="G104" s="76" t="s">
        <v>214</v>
      </c>
      <c r="H104" s="76" t="s">
        <v>215</v>
      </c>
      <c r="I104" s="73" t="s">
        <v>25</v>
      </c>
      <c r="J104" s="73"/>
      <c r="K104" s="77"/>
      <c r="L104" s="72"/>
      <c r="M104" s="75">
        <f t="shared" si="27"/>
        <v>45683</v>
      </c>
      <c r="N104" s="73" t="s">
        <v>25</v>
      </c>
      <c r="O104" s="74">
        <f t="shared" si="26"/>
        <v>-63</v>
      </c>
      <c r="P104" s="78" t="s">
        <v>184</v>
      </c>
      <c r="Q104" s="79" t="str">
        <f t="shared" si="24"/>
        <v>NÃO</v>
      </c>
    </row>
    <row r="105" ht="15.75" hidden="1" customHeight="1">
      <c r="B105" s="71" t="s">
        <v>180</v>
      </c>
      <c r="C105" s="72">
        <v>44763.0</v>
      </c>
      <c r="D105" s="73">
        <v>1.0</v>
      </c>
      <c r="E105" s="74" t="s">
        <v>181</v>
      </c>
      <c r="F105" s="75">
        <v>44953.0</v>
      </c>
      <c r="G105" s="76"/>
      <c r="H105" s="76" t="s">
        <v>216</v>
      </c>
      <c r="I105" s="73" t="s">
        <v>25</v>
      </c>
      <c r="J105" s="73"/>
      <c r="K105" s="77"/>
      <c r="L105" s="72"/>
      <c r="M105" s="75">
        <f t="shared" si="27"/>
        <v>45683</v>
      </c>
      <c r="N105" s="73" t="s">
        <v>25</v>
      </c>
      <c r="O105" s="74">
        <f t="shared" si="26"/>
        <v>-63</v>
      </c>
      <c r="P105" s="78" t="s">
        <v>184</v>
      </c>
      <c r="Q105" s="79" t="str">
        <f t="shared" si="24"/>
        <v>NÃO</v>
      </c>
    </row>
    <row r="106" ht="15.75" hidden="1" customHeight="1">
      <c r="B106" s="71" t="s">
        <v>180</v>
      </c>
      <c r="C106" s="72">
        <v>44763.0</v>
      </c>
      <c r="D106" s="73">
        <v>3.0</v>
      </c>
      <c r="E106" s="74" t="s">
        <v>181</v>
      </c>
      <c r="F106" s="75">
        <v>44953.0</v>
      </c>
      <c r="G106" s="76" t="s">
        <v>217</v>
      </c>
      <c r="H106" s="76" t="s">
        <v>218</v>
      </c>
      <c r="I106" s="73" t="s">
        <v>25</v>
      </c>
      <c r="J106" s="73"/>
      <c r="K106" s="77"/>
      <c r="L106" s="72"/>
      <c r="M106" s="75">
        <f t="shared" si="27"/>
        <v>45683</v>
      </c>
      <c r="N106" s="73" t="s">
        <v>25</v>
      </c>
      <c r="O106" s="74">
        <f t="shared" si="26"/>
        <v>-63</v>
      </c>
      <c r="P106" s="78" t="s">
        <v>184</v>
      </c>
      <c r="Q106" s="79" t="str">
        <f t="shared" si="24"/>
        <v>NÃO</v>
      </c>
    </row>
    <row r="107" ht="22.5" hidden="1" customHeight="1">
      <c r="B107" s="71" t="s">
        <v>180</v>
      </c>
      <c r="C107" s="72">
        <v>44763.0</v>
      </c>
      <c r="D107" s="73">
        <v>1.0</v>
      </c>
      <c r="E107" s="74" t="s">
        <v>181</v>
      </c>
      <c r="F107" s="75">
        <v>44953.0</v>
      </c>
      <c r="G107" s="76" t="s">
        <v>219</v>
      </c>
      <c r="H107" s="76" t="s">
        <v>220</v>
      </c>
      <c r="I107" s="73" t="s">
        <v>25</v>
      </c>
      <c r="J107" s="73"/>
      <c r="K107" s="77"/>
      <c r="L107" s="72"/>
      <c r="M107" s="75">
        <f t="shared" si="27"/>
        <v>45683</v>
      </c>
      <c r="N107" s="73" t="s">
        <v>25</v>
      </c>
      <c r="O107" s="74">
        <f t="shared" si="26"/>
        <v>-63</v>
      </c>
      <c r="P107" s="78" t="s">
        <v>184</v>
      </c>
      <c r="Q107" s="79" t="str">
        <f t="shared" si="24"/>
        <v>NÃO</v>
      </c>
    </row>
    <row r="108" ht="15.75" hidden="1" customHeight="1">
      <c r="B108" s="71" t="s">
        <v>180</v>
      </c>
      <c r="C108" s="72">
        <v>44763.0</v>
      </c>
      <c r="D108" s="73">
        <v>1.0</v>
      </c>
      <c r="E108" s="74" t="s">
        <v>181</v>
      </c>
      <c r="F108" s="75">
        <v>44953.0</v>
      </c>
      <c r="G108" s="76"/>
      <c r="H108" s="76" t="s">
        <v>221</v>
      </c>
      <c r="I108" s="73" t="s">
        <v>25</v>
      </c>
      <c r="J108" s="73"/>
      <c r="K108" s="77"/>
      <c r="L108" s="72"/>
      <c r="M108" s="75">
        <f t="shared" si="27"/>
        <v>45683</v>
      </c>
      <c r="N108" s="73" t="s">
        <v>25</v>
      </c>
      <c r="O108" s="74">
        <f t="shared" si="26"/>
        <v>-63</v>
      </c>
      <c r="P108" s="78" t="s">
        <v>184</v>
      </c>
      <c r="Q108" s="79" t="str">
        <f t="shared" si="24"/>
        <v>NÃO</v>
      </c>
    </row>
    <row r="109" ht="15.75" hidden="1" customHeight="1">
      <c r="B109" s="71" t="s">
        <v>180</v>
      </c>
      <c r="C109" s="72">
        <v>44763.0</v>
      </c>
      <c r="D109" s="73">
        <v>2.0</v>
      </c>
      <c r="E109" s="74" t="s">
        <v>181</v>
      </c>
      <c r="F109" s="75">
        <v>44953.0</v>
      </c>
      <c r="G109" s="76" t="s">
        <v>222</v>
      </c>
      <c r="H109" s="76" t="s">
        <v>223</v>
      </c>
      <c r="I109" s="73" t="s">
        <v>25</v>
      </c>
      <c r="J109" s="73"/>
      <c r="K109" s="77"/>
      <c r="L109" s="72"/>
      <c r="M109" s="75">
        <f t="shared" si="27"/>
        <v>45683</v>
      </c>
      <c r="N109" s="73" t="s">
        <v>25</v>
      </c>
      <c r="O109" s="74">
        <f t="shared" si="26"/>
        <v>-63</v>
      </c>
      <c r="P109" s="78" t="s">
        <v>184</v>
      </c>
      <c r="Q109" s="79" t="str">
        <f t="shared" si="24"/>
        <v>NÃO</v>
      </c>
    </row>
    <row r="110" ht="15.75" hidden="1" customHeight="1">
      <c r="B110" s="71" t="s">
        <v>180</v>
      </c>
      <c r="C110" s="72">
        <v>44763.0</v>
      </c>
      <c r="D110" s="73">
        <v>1.0</v>
      </c>
      <c r="E110" s="74" t="s">
        <v>181</v>
      </c>
      <c r="F110" s="75">
        <v>44953.0</v>
      </c>
      <c r="G110" s="80" t="s">
        <v>224</v>
      </c>
      <c r="H110" s="80" t="s">
        <v>225</v>
      </c>
      <c r="I110" s="73" t="s">
        <v>25</v>
      </c>
      <c r="J110" s="73"/>
      <c r="K110" s="77"/>
      <c r="L110" s="72"/>
      <c r="M110" s="75">
        <f t="shared" si="27"/>
        <v>45683</v>
      </c>
      <c r="N110" s="73" t="s">
        <v>25</v>
      </c>
      <c r="O110" s="74">
        <f t="shared" si="26"/>
        <v>-63</v>
      </c>
      <c r="P110" s="78" t="s">
        <v>184</v>
      </c>
      <c r="Q110" s="79" t="str">
        <f t="shared" si="24"/>
        <v>NÃO</v>
      </c>
    </row>
    <row r="111" ht="15.75" hidden="1" customHeight="1">
      <c r="B111" s="71" t="s">
        <v>180</v>
      </c>
      <c r="C111" s="72">
        <v>44763.0</v>
      </c>
      <c r="D111" s="73">
        <v>3.0</v>
      </c>
      <c r="E111" s="74" t="s">
        <v>181</v>
      </c>
      <c r="F111" s="75">
        <v>44953.0</v>
      </c>
      <c r="G111" s="76" t="s">
        <v>226</v>
      </c>
      <c r="H111" s="76" t="s">
        <v>227</v>
      </c>
      <c r="I111" s="73" t="s">
        <v>25</v>
      </c>
      <c r="J111" s="73"/>
      <c r="K111" s="77"/>
      <c r="L111" s="72"/>
      <c r="M111" s="75">
        <f t="shared" si="27"/>
        <v>45683</v>
      </c>
      <c r="N111" s="73" t="s">
        <v>25</v>
      </c>
      <c r="O111" s="74">
        <f t="shared" si="26"/>
        <v>-63</v>
      </c>
      <c r="P111" s="78" t="s">
        <v>184</v>
      </c>
      <c r="Q111" s="79" t="str">
        <f t="shared" si="24"/>
        <v>NÃO</v>
      </c>
    </row>
    <row r="112" ht="15.75" customHeight="1">
      <c r="B112" s="81" t="s">
        <v>228</v>
      </c>
      <c r="C112" s="72">
        <v>45069.0</v>
      </c>
      <c r="D112" s="73">
        <v>3.0</v>
      </c>
      <c r="E112" s="74" t="s">
        <v>229</v>
      </c>
      <c r="F112" s="75">
        <v>45306.0</v>
      </c>
      <c r="G112" s="76" t="s">
        <v>230</v>
      </c>
      <c r="H112" s="76" t="s">
        <v>231</v>
      </c>
      <c r="I112" s="73" t="s">
        <v>25</v>
      </c>
      <c r="J112" s="73"/>
      <c r="K112" s="77"/>
      <c r="L112" s="72"/>
      <c r="M112" s="75">
        <f t="shared" si="27"/>
        <v>46036</v>
      </c>
      <c r="N112" s="73" t="s">
        <v>25</v>
      </c>
      <c r="O112" s="74">
        <f t="shared" si="26"/>
        <v>290</v>
      </c>
      <c r="P112" s="78" t="s">
        <v>184</v>
      </c>
      <c r="Q112" s="79" t="str">
        <f t="shared" si="24"/>
        <v>SIM</v>
      </c>
    </row>
    <row r="113" ht="15.75" customHeight="1">
      <c r="B113" s="81" t="s">
        <v>228</v>
      </c>
      <c r="C113" s="72">
        <v>45069.0</v>
      </c>
      <c r="D113" s="73">
        <v>1.0</v>
      </c>
      <c r="E113" s="74" t="s">
        <v>229</v>
      </c>
      <c r="F113" s="75">
        <v>45306.0</v>
      </c>
      <c r="G113" s="76" t="s">
        <v>232</v>
      </c>
      <c r="H113" s="76" t="s">
        <v>233</v>
      </c>
      <c r="I113" s="73" t="s">
        <v>25</v>
      </c>
      <c r="J113" s="73"/>
      <c r="K113" s="77"/>
      <c r="L113" s="72"/>
      <c r="M113" s="75">
        <f t="shared" si="27"/>
        <v>46036</v>
      </c>
      <c r="N113" s="73" t="s">
        <v>25</v>
      </c>
      <c r="O113" s="74">
        <f t="shared" si="26"/>
        <v>290</v>
      </c>
      <c r="P113" s="78" t="s">
        <v>184</v>
      </c>
      <c r="Q113" s="79" t="str">
        <f t="shared" si="24"/>
        <v>SIM</v>
      </c>
    </row>
    <row r="114" ht="15.75" customHeight="1">
      <c r="B114" s="81" t="s">
        <v>228</v>
      </c>
      <c r="C114" s="72">
        <v>45069.0</v>
      </c>
      <c r="D114" s="73">
        <v>1.0</v>
      </c>
      <c r="E114" s="74" t="s">
        <v>229</v>
      </c>
      <c r="F114" s="75">
        <v>45306.0</v>
      </c>
      <c r="G114" s="76" t="s">
        <v>234</v>
      </c>
      <c r="H114" s="76" t="s">
        <v>235</v>
      </c>
      <c r="I114" s="73" t="s">
        <v>25</v>
      </c>
      <c r="J114" s="73"/>
      <c r="K114" s="77"/>
      <c r="L114" s="72"/>
      <c r="M114" s="75">
        <f t="shared" si="27"/>
        <v>46036</v>
      </c>
      <c r="N114" s="73" t="s">
        <v>25</v>
      </c>
      <c r="O114" s="74">
        <f t="shared" si="26"/>
        <v>290</v>
      </c>
      <c r="P114" s="78" t="s">
        <v>184</v>
      </c>
      <c r="Q114" s="79" t="str">
        <f t="shared" si="24"/>
        <v>SIM</v>
      </c>
    </row>
    <row r="115" ht="15.75" customHeight="1">
      <c r="B115" s="81" t="s">
        <v>228</v>
      </c>
      <c r="C115" s="72">
        <v>45069.0</v>
      </c>
      <c r="D115" s="73">
        <v>1.0</v>
      </c>
      <c r="E115" s="74" t="s">
        <v>229</v>
      </c>
      <c r="F115" s="75">
        <v>45306.0</v>
      </c>
      <c r="G115" s="76" t="s">
        <v>234</v>
      </c>
      <c r="H115" s="76" t="s">
        <v>236</v>
      </c>
      <c r="I115" s="73" t="s">
        <v>25</v>
      </c>
      <c r="J115" s="73"/>
      <c r="K115" s="77"/>
      <c r="L115" s="72"/>
      <c r="M115" s="75">
        <f t="shared" si="27"/>
        <v>46036</v>
      </c>
      <c r="N115" s="73" t="s">
        <v>25</v>
      </c>
      <c r="O115" s="74">
        <f t="shared" si="26"/>
        <v>290</v>
      </c>
      <c r="P115" s="78" t="s">
        <v>184</v>
      </c>
      <c r="Q115" s="79" t="str">
        <f t="shared" si="24"/>
        <v>SIM</v>
      </c>
    </row>
    <row r="116" ht="15.75" customHeight="1">
      <c r="B116" s="81" t="s">
        <v>228</v>
      </c>
      <c r="C116" s="72">
        <v>45069.0</v>
      </c>
      <c r="D116" s="73">
        <v>1.0</v>
      </c>
      <c r="E116" s="74" t="s">
        <v>229</v>
      </c>
      <c r="F116" s="75">
        <v>45306.0</v>
      </c>
      <c r="G116" s="76" t="s">
        <v>237</v>
      </c>
      <c r="H116" s="76" t="s">
        <v>238</v>
      </c>
      <c r="I116" s="73" t="s">
        <v>25</v>
      </c>
      <c r="J116" s="73"/>
      <c r="K116" s="77"/>
      <c r="L116" s="72"/>
      <c r="M116" s="75">
        <f t="shared" si="27"/>
        <v>46036</v>
      </c>
      <c r="N116" s="73" t="s">
        <v>25</v>
      </c>
      <c r="O116" s="74">
        <f t="shared" si="26"/>
        <v>290</v>
      </c>
      <c r="P116" s="78" t="s">
        <v>184</v>
      </c>
      <c r="Q116" s="79" t="str">
        <f t="shared" si="24"/>
        <v>SIM</v>
      </c>
    </row>
    <row r="117" ht="15.75" customHeight="1">
      <c r="B117" s="81" t="s">
        <v>228</v>
      </c>
      <c r="C117" s="72">
        <v>45069.0</v>
      </c>
      <c r="D117" s="73">
        <v>1.0</v>
      </c>
      <c r="E117" s="74" t="s">
        <v>229</v>
      </c>
      <c r="F117" s="75">
        <v>45306.0</v>
      </c>
      <c r="G117" s="76" t="s">
        <v>237</v>
      </c>
      <c r="H117" s="76" t="s">
        <v>239</v>
      </c>
      <c r="I117" s="73" t="s">
        <v>25</v>
      </c>
      <c r="J117" s="73"/>
      <c r="K117" s="77"/>
      <c r="L117" s="72"/>
      <c r="M117" s="75">
        <f t="shared" si="27"/>
        <v>46036</v>
      </c>
      <c r="N117" s="73" t="s">
        <v>25</v>
      </c>
      <c r="O117" s="74">
        <f t="shared" si="26"/>
        <v>290</v>
      </c>
      <c r="P117" s="78" t="s">
        <v>184</v>
      </c>
      <c r="Q117" s="79" t="str">
        <f t="shared" si="24"/>
        <v>SIM</v>
      </c>
    </row>
    <row r="118" ht="15.75" customHeight="1">
      <c r="B118" s="81" t="s">
        <v>228</v>
      </c>
      <c r="C118" s="72">
        <v>45069.0</v>
      </c>
      <c r="D118" s="73">
        <v>1.0</v>
      </c>
      <c r="E118" s="74" t="s">
        <v>229</v>
      </c>
      <c r="F118" s="75">
        <v>45306.0</v>
      </c>
      <c r="G118" s="76" t="s">
        <v>240</v>
      </c>
      <c r="H118" s="76" t="s">
        <v>241</v>
      </c>
      <c r="I118" s="73" t="s">
        <v>25</v>
      </c>
      <c r="J118" s="73"/>
      <c r="K118" s="77"/>
      <c r="L118" s="72"/>
      <c r="M118" s="75">
        <f t="shared" si="27"/>
        <v>46036</v>
      </c>
      <c r="N118" s="73" t="s">
        <v>25</v>
      </c>
      <c r="O118" s="74">
        <f t="shared" si="26"/>
        <v>290</v>
      </c>
      <c r="P118" s="78" t="s">
        <v>184</v>
      </c>
      <c r="Q118" s="79" t="str">
        <f t="shared" si="24"/>
        <v>SIM</v>
      </c>
    </row>
    <row r="119" ht="15.75" customHeight="1">
      <c r="B119" s="81" t="s">
        <v>228</v>
      </c>
      <c r="C119" s="72">
        <v>45069.0</v>
      </c>
      <c r="D119" s="73">
        <v>1.0</v>
      </c>
      <c r="E119" s="74" t="s">
        <v>229</v>
      </c>
      <c r="F119" s="75">
        <v>45306.0</v>
      </c>
      <c r="G119" s="76" t="s">
        <v>204</v>
      </c>
      <c r="H119" s="76" t="s">
        <v>242</v>
      </c>
      <c r="I119" s="73" t="s">
        <v>25</v>
      </c>
      <c r="J119" s="73"/>
      <c r="K119" s="77"/>
      <c r="L119" s="72"/>
      <c r="M119" s="75">
        <f t="shared" si="27"/>
        <v>46036</v>
      </c>
      <c r="N119" s="73" t="s">
        <v>25</v>
      </c>
      <c r="O119" s="74">
        <f t="shared" si="26"/>
        <v>290</v>
      </c>
      <c r="P119" s="78" t="s">
        <v>184</v>
      </c>
      <c r="Q119" s="79" t="str">
        <f t="shared" si="24"/>
        <v>SIM</v>
      </c>
    </row>
    <row r="120" ht="15.75" customHeight="1">
      <c r="B120" s="81" t="s">
        <v>228</v>
      </c>
      <c r="C120" s="72">
        <v>45069.0</v>
      </c>
      <c r="D120" s="73">
        <v>3.0</v>
      </c>
      <c r="E120" s="74" t="s">
        <v>229</v>
      </c>
      <c r="F120" s="75">
        <v>45306.0</v>
      </c>
      <c r="G120" s="76" t="s">
        <v>243</v>
      </c>
      <c r="H120" s="76" t="s">
        <v>244</v>
      </c>
      <c r="I120" s="73" t="s">
        <v>25</v>
      </c>
      <c r="J120" s="73"/>
      <c r="K120" s="77"/>
      <c r="L120" s="72"/>
      <c r="M120" s="75">
        <f t="shared" si="27"/>
        <v>46036</v>
      </c>
      <c r="N120" s="73" t="s">
        <v>25</v>
      </c>
      <c r="O120" s="74">
        <f t="shared" si="26"/>
        <v>290</v>
      </c>
      <c r="P120" s="78" t="s">
        <v>184</v>
      </c>
      <c r="Q120" s="79" t="str">
        <f t="shared" si="24"/>
        <v>SIM</v>
      </c>
    </row>
    <row r="121" ht="15.75" customHeight="1">
      <c r="B121" s="81" t="s">
        <v>228</v>
      </c>
      <c r="C121" s="72">
        <v>45069.0</v>
      </c>
      <c r="D121" s="73">
        <v>2.0</v>
      </c>
      <c r="E121" s="74" t="s">
        <v>229</v>
      </c>
      <c r="F121" s="75">
        <v>45306.0</v>
      </c>
      <c r="G121" s="76" t="s">
        <v>245</v>
      </c>
      <c r="H121" s="76" t="s">
        <v>246</v>
      </c>
      <c r="I121" s="73" t="s">
        <v>25</v>
      </c>
      <c r="J121" s="73"/>
      <c r="K121" s="77"/>
      <c r="L121" s="72"/>
      <c r="M121" s="75">
        <f t="shared" si="27"/>
        <v>46036</v>
      </c>
      <c r="N121" s="73" t="s">
        <v>25</v>
      </c>
      <c r="O121" s="74">
        <f t="shared" si="26"/>
        <v>290</v>
      </c>
      <c r="P121" s="78" t="s">
        <v>184</v>
      </c>
      <c r="Q121" s="79" t="str">
        <f t="shared" si="24"/>
        <v>SIM</v>
      </c>
    </row>
    <row r="122" ht="15.75" customHeight="1">
      <c r="B122" s="81" t="s">
        <v>228</v>
      </c>
      <c r="C122" s="72">
        <v>45069.0</v>
      </c>
      <c r="D122" s="73">
        <v>1.0</v>
      </c>
      <c r="E122" s="74" t="s">
        <v>229</v>
      </c>
      <c r="F122" s="75">
        <v>45306.0</v>
      </c>
      <c r="G122" s="76" t="s">
        <v>245</v>
      </c>
      <c r="H122" s="76" t="s">
        <v>247</v>
      </c>
      <c r="I122" s="73" t="s">
        <v>25</v>
      </c>
      <c r="J122" s="73"/>
      <c r="K122" s="77"/>
      <c r="L122" s="72"/>
      <c r="M122" s="75">
        <f t="shared" si="27"/>
        <v>46036</v>
      </c>
      <c r="N122" s="73" t="s">
        <v>25</v>
      </c>
      <c r="O122" s="74">
        <f t="shared" si="26"/>
        <v>290</v>
      </c>
      <c r="P122" s="78" t="s">
        <v>184</v>
      </c>
      <c r="Q122" s="79" t="str">
        <f t="shared" si="24"/>
        <v>SIM</v>
      </c>
    </row>
    <row r="123" ht="15.75" customHeight="1">
      <c r="B123" s="81" t="s">
        <v>228</v>
      </c>
      <c r="C123" s="72">
        <v>45069.0</v>
      </c>
      <c r="D123" s="73">
        <v>1.0</v>
      </c>
      <c r="E123" s="74" t="s">
        <v>229</v>
      </c>
      <c r="F123" s="75">
        <v>45306.0</v>
      </c>
      <c r="G123" s="76" t="s">
        <v>188</v>
      </c>
      <c r="H123" s="76" t="s">
        <v>248</v>
      </c>
      <c r="I123" s="73" t="s">
        <v>25</v>
      </c>
      <c r="J123" s="73"/>
      <c r="K123" s="77"/>
      <c r="L123" s="72"/>
      <c r="M123" s="75">
        <f t="shared" si="27"/>
        <v>46036</v>
      </c>
      <c r="N123" s="73" t="s">
        <v>25</v>
      </c>
      <c r="O123" s="74">
        <f t="shared" si="26"/>
        <v>290</v>
      </c>
      <c r="P123" s="78" t="s">
        <v>184</v>
      </c>
      <c r="Q123" s="79" t="str">
        <f t="shared" si="24"/>
        <v>SIM</v>
      </c>
    </row>
    <row r="124" ht="15.75" customHeight="1">
      <c r="B124" s="81" t="s">
        <v>228</v>
      </c>
      <c r="C124" s="72">
        <v>45069.0</v>
      </c>
      <c r="D124" s="73">
        <v>1.0</v>
      </c>
      <c r="E124" s="74" t="s">
        <v>229</v>
      </c>
      <c r="F124" s="75">
        <v>45306.0</v>
      </c>
      <c r="G124" s="76" t="s">
        <v>188</v>
      </c>
      <c r="H124" s="76" t="s">
        <v>193</v>
      </c>
      <c r="I124" s="73" t="s">
        <v>25</v>
      </c>
      <c r="J124" s="73"/>
      <c r="K124" s="77"/>
      <c r="L124" s="72"/>
      <c r="M124" s="75">
        <f t="shared" si="27"/>
        <v>46036</v>
      </c>
      <c r="N124" s="73" t="s">
        <v>25</v>
      </c>
      <c r="O124" s="74">
        <f t="shared" si="26"/>
        <v>290</v>
      </c>
      <c r="P124" s="78" t="s">
        <v>184</v>
      </c>
      <c r="Q124" s="79" t="str">
        <f t="shared" si="24"/>
        <v>SIM</v>
      </c>
    </row>
    <row r="125" ht="15.75" customHeight="1">
      <c r="B125" s="81" t="s">
        <v>228</v>
      </c>
      <c r="C125" s="72">
        <v>45069.0</v>
      </c>
      <c r="D125" s="73">
        <v>1.0</v>
      </c>
      <c r="E125" s="74" t="s">
        <v>229</v>
      </c>
      <c r="F125" s="75">
        <v>45306.0</v>
      </c>
      <c r="G125" s="76" t="s">
        <v>188</v>
      </c>
      <c r="H125" s="76" t="s">
        <v>249</v>
      </c>
      <c r="I125" s="73" t="s">
        <v>25</v>
      </c>
      <c r="J125" s="73"/>
      <c r="K125" s="77"/>
      <c r="L125" s="72"/>
      <c r="M125" s="75">
        <f t="shared" si="27"/>
        <v>46036</v>
      </c>
      <c r="N125" s="73" t="s">
        <v>25</v>
      </c>
      <c r="O125" s="74">
        <f t="shared" si="26"/>
        <v>290</v>
      </c>
      <c r="P125" s="78" t="s">
        <v>184</v>
      </c>
      <c r="Q125" s="79" t="str">
        <f t="shared" si="24"/>
        <v>SIM</v>
      </c>
    </row>
    <row r="126" ht="15.75" customHeight="1">
      <c r="B126" s="81" t="s">
        <v>228</v>
      </c>
      <c r="C126" s="72">
        <v>45069.0</v>
      </c>
      <c r="D126" s="73">
        <v>1.0</v>
      </c>
      <c r="E126" s="74" t="s">
        <v>229</v>
      </c>
      <c r="F126" s="75">
        <v>45306.0</v>
      </c>
      <c r="G126" s="76" t="s">
        <v>188</v>
      </c>
      <c r="H126" s="76" t="s">
        <v>250</v>
      </c>
      <c r="I126" s="73" t="s">
        <v>25</v>
      </c>
      <c r="J126" s="73"/>
      <c r="K126" s="77"/>
      <c r="L126" s="72"/>
      <c r="M126" s="75">
        <f t="shared" si="27"/>
        <v>46036</v>
      </c>
      <c r="N126" s="73" t="s">
        <v>25</v>
      </c>
      <c r="O126" s="74">
        <f t="shared" si="26"/>
        <v>290</v>
      </c>
      <c r="P126" s="78" t="s">
        <v>184</v>
      </c>
      <c r="Q126" s="79" t="str">
        <f t="shared" si="24"/>
        <v>SIM</v>
      </c>
    </row>
    <row r="127" ht="15.75" customHeight="1">
      <c r="B127" s="81" t="s">
        <v>228</v>
      </c>
      <c r="C127" s="72">
        <v>45069.0</v>
      </c>
      <c r="D127" s="73">
        <v>1.0</v>
      </c>
      <c r="E127" s="74" t="s">
        <v>229</v>
      </c>
      <c r="F127" s="75">
        <v>45306.0</v>
      </c>
      <c r="G127" s="76" t="s">
        <v>188</v>
      </c>
      <c r="H127" s="76" t="s">
        <v>251</v>
      </c>
      <c r="I127" s="73" t="s">
        <v>25</v>
      </c>
      <c r="J127" s="73"/>
      <c r="K127" s="77"/>
      <c r="L127" s="72"/>
      <c r="M127" s="75">
        <f t="shared" si="27"/>
        <v>46036</v>
      </c>
      <c r="N127" s="73" t="s">
        <v>25</v>
      </c>
      <c r="O127" s="74">
        <f t="shared" si="26"/>
        <v>290</v>
      </c>
      <c r="P127" s="78" t="s">
        <v>184</v>
      </c>
      <c r="Q127" s="79" t="str">
        <f t="shared" si="24"/>
        <v>SIM</v>
      </c>
    </row>
    <row r="128" ht="15.75" customHeight="1">
      <c r="B128" s="81" t="s">
        <v>228</v>
      </c>
      <c r="C128" s="72">
        <v>45069.0</v>
      </c>
      <c r="D128" s="73">
        <v>1.0</v>
      </c>
      <c r="E128" s="74" t="s">
        <v>229</v>
      </c>
      <c r="F128" s="75">
        <v>45306.0</v>
      </c>
      <c r="G128" s="76" t="s">
        <v>210</v>
      </c>
      <c r="H128" s="76" t="s">
        <v>252</v>
      </c>
      <c r="I128" s="73" t="s">
        <v>25</v>
      </c>
      <c r="J128" s="73"/>
      <c r="K128" s="77"/>
      <c r="L128" s="72"/>
      <c r="M128" s="75">
        <f t="shared" si="27"/>
        <v>46036</v>
      </c>
      <c r="N128" s="73" t="s">
        <v>25</v>
      </c>
      <c r="O128" s="74">
        <f t="shared" si="26"/>
        <v>290</v>
      </c>
      <c r="P128" s="78" t="s">
        <v>184</v>
      </c>
      <c r="Q128" s="79" t="str">
        <f t="shared" si="24"/>
        <v>SIM</v>
      </c>
    </row>
    <row r="129" ht="15.75" customHeight="1">
      <c r="B129" s="81" t="s">
        <v>228</v>
      </c>
      <c r="C129" s="72">
        <v>45069.0</v>
      </c>
      <c r="D129" s="73">
        <v>1.0</v>
      </c>
      <c r="E129" s="74" t="s">
        <v>229</v>
      </c>
      <c r="F129" s="75">
        <v>45306.0</v>
      </c>
      <c r="G129" s="76" t="s">
        <v>253</v>
      </c>
      <c r="H129" s="76" t="s">
        <v>254</v>
      </c>
      <c r="I129" s="73" t="s">
        <v>25</v>
      </c>
      <c r="J129" s="73"/>
      <c r="K129" s="77"/>
      <c r="L129" s="72"/>
      <c r="M129" s="75">
        <f t="shared" si="27"/>
        <v>46036</v>
      </c>
      <c r="N129" s="73" t="s">
        <v>25</v>
      </c>
      <c r="O129" s="74">
        <f t="shared" si="26"/>
        <v>290</v>
      </c>
      <c r="P129" s="78" t="s">
        <v>184</v>
      </c>
      <c r="Q129" s="79" t="str">
        <f t="shared" si="24"/>
        <v>SIM</v>
      </c>
    </row>
    <row r="130" ht="15.75" customHeight="1">
      <c r="B130" s="81" t="s">
        <v>228</v>
      </c>
      <c r="C130" s="72">
        <v>45069.0</v>
      </c>
      <c r="D130" s="73">
        <v>1.0</v>
      </c>
      <c r="E130" s="74" t="s">
        <v>229</v>
      </c>
      <c r="F130" s="75">
        <v>45306.0</v>
      </c>
      <c r="G130" s="76" t="s">
        <v>255</v>
      </c>
      <c r="H130" s="76" t="s">
        <v>256</v>
      </c>
      <c r="I130" s="73" t="s">
        <v>25</v>
      </c>
      <c r="J130" s="73"/>
      <c r="K130" s="77"/>
      <c r="L130" s="72"/>
      <c r="M130" s="75">
        <f t="shared" si="27"/>
        <v>46036</v>
      </c>
      <c r="N130" s="73" t="s">
        <v>25</v>
      </c>
      <c r="O130" s="74">
        <f t="shared" si="26"/>
        <v>290</v>
      </c>
      <c r="P130" s="78" t="s">
        <v>184</v>
      </c>
      <c r="Q130" s="79" t="str">
        <f t="shared" si="24"/>
        <v>SIM</v>
      </c>
    </row>
    <row r="131" ht="15.75" customHeight="1">
      <c r="B131" s="81" t="s">
        <v>228</v>
      </c>
      <c r="C131" s="72">
        <v>45069.0</v>
      </c>
      <c r="D131" s="73">
        <v>1.0</v>
      </c>
      <c r="E131" s="74" t="s">
        <v>229</v>
      </c>
      <c r="F131" s="75">
        <v>45306.0</v>
      </c>
      <c r="G131" s="76" t="s">
        <v>257</v>
      </c>
      <c r="H131" s="76" t="s">
        <v>258</v>
      </c>
      <c r="I131" s="73" t="s">
        <v>25</v>
      </c>
      <c r="J131" s="73"/>
      <c r="K131" s="77"/>
      <c r="L131" s="72"/>
      <c r="M131" s="75">
        <f t="shared" si="27"/>
        <v>46036</v>
      </c>
      <c r="N131" s="73" t="s">
        <v>25</v>
      </c>
      <c r="O131" s="74">
        <f t="shared" si="26"/>
        <v>290</v>
      </c>
      <c r="P131" s="78" t="s">
        <v>184</v>
      </c>
      <c r="Q131" s="79" t="str">
        <f t="shared" si="24"/>
        <v>SIM</v>
      </c>
    </row>
    <row r="132" ht="15.75" customHeight="1">
      <c r="B132" s="81" t="s">
        <v>228</v>
      </c>
      <c r="C132" s="72">
        <v>45069.0</v>
      </c>
      <c r="D132" s="73">
        <v>1.0</v>
      </c>
      <c r="E132" s="74" t="s">
        <v>229</v>
      </c>
      <c r="F132" s="75">
        <v>45306.0</v>
      </c>
      <c r="G132" s="76" t="s">
        <v>219</v>
      </c>
      <c r="H132" s="76" t="s">
        <v>220</v>
      </c>
      <c r="I132" s="73" t="s">
        <v>25</v>
      </c>
      <c r="J132" s="73"/>
      <c r="K132" s="77"/>
      <c r="L132" s="72"/>
      <c r="M132" s="75">
        <f t="shared" si="27"/>
        <v>46036</v>
      </c>
      <c r="N132" s="73" t="s">
        <v>25</v>
      </c>
      <c r="O132" s="74">
        <f t="shared" si="26"/>
        <v>290</v>
      </c>
      <c r="P132" s="78" t="s">
        <v>184</v>
      </c>
      <c r="Q132" s="79" t="str">
        <f t="shared" si="24"/>
        <v>SIM</v>
      </c>
    </row>
    <row r="133" ht="15.75" customHeight="1">
      <c r="B133" s="81" t="s">
        <v>228</v>
      </c>
      <c r="C133" s="72">
        <v>45069.0</v>
      </c>
      <c r="D133" s="73">
        <v>1.0</v>
      </c>
      <c r="E133" s="74" t="s">
        <v>229</v>
      </c>
      <c r="F133" s="75">
        <v>45306.0</v>
      </c>
      <c r="G133" s="76" t="s">
        <v>214</v>
      </c>
      <c r="H133" s="76" t="s">
        <v>216</v>
      </c>
      <c r="I133" s="73" t="s">
        <v>25</v>
      </c>
      <c r="J133" s="73"/>
      <c r="K133" s="77"/>
      <c r="L133" s="72"/>
      <c r="M133" s="75">
        <f t="shared" si="27"/>
        <v>46036</v>
      </c>
      <c r="N133" s="73" t="s">
        <v>25</v>
      </c>
      <c r="O133" s="74">
        <f t="shared" si="26"/>
        <v>290</v>
      </c>
      <c r="P133" s="78" t="s">
        <v>184</v>
      </c>
      <c r="Q133" s="79" t="str">
        <f t="shared" si="24"/>
        <v>SIM</v>
      </c>
    </row>
    <row r="134" ht="15.75" customHeight="1">
      <c r="B134" s="81" t="s">
        <v>228</v>
      </c>
      <c r="C134" s="72">
        <v>45069.0</v>
      </c>
      <c r="D134" s="73">
        <v>1.0</v>
      </c>
      <c r="E134" s="74" t="s">
        <v>229</v>
      </c>
      <c r="F134" s="75">
        <v>45306.0</v>
      </c>
      <c r="G134" s="76" t="s">
        <v>259</v>
      </c>
      <c r="H134" s="76" t="s">
        <v>260</v>
      </c>
      <c r="I134" s="73" t="s">
        <v>25</v>
      </c>
      <c r="J134" s="73"/>
      <c r="K134" s="77"/>
      <c r="L134" s="72"/>
      <c r="M134" s="75">
        <f t="shared" si="27"/>
        <v>46036</v>
      </c>
      <c r="N134" s="73" t="s">
        <v>25</v>
      </c>
      <c r="O134" s="74">
        <f t="shared" si="26"/>
        <v>290</v>
      </c>
      <c r="P134" s="78" t="s">
        <v>184</v>
      </c>
      <c r="Q134" s="79" t="str">
        <f t="shared" si="24"/>
        <v>SIM</v>
      </c>
    </row>
    <row r="135" ht="15.75" customHeight="1">
      <c r="B135" s="81" t="s">
        <v>228</v>
      </c>
      <c r="C135" s="72">
        <v>45069.0</v>
      </c>
      <c r="D135" s="73">
        <v>1.0</v>
      </c>
      <c r="E135" s="74" t="s">
        <v>229</v>
      </c>
      <c r="F135" s="75">
        <v>45306.0</v>
      </c>
      <c r="G135" s="76" t="s">
        <v>259</v>
      </c>
      <c r="H135" s="76" t="s">
        <v>261</v>
      </c>
      <c r="I135" s="73" t="s">
        <v>25</v>
      </c>
      <c r="J135" s="73"/>
      <c r="K135" s="77"/>
      <c r="L135" s="72"/>
      <c r="M135" s="75">
        <f t="shared" si="27"/>
        <v>46036</v>
      </c>
      <c r="N135" s="73" t="s">
        <v>25</v>
      </c>
      <c r="O135" s="74">
        <f t="shared" si="26"/>
        <v>290</v>
      </c>
      <c r="P135" s="78" t="s">
        <v>184</v>
      </c>
      <c r="Q135" s="79" t="str">
        <f t="shared" si="24"/>
        <v>SIM</v>
      </c>
    </row>
    <row r="136" ht="15.75" customHeight="1">
      <c r="B136" s="81" t="s">
        <v>228</v>
      </c>
      <c r="C136" s="72">
        <v>45069.0</v>
      </c>
      <c r="D136" s="73">
        <v>1.0</v>
      </c>
      <c r="E136" s="74" t="s">
        <v>229</v>
      </c>
      <c r="F136" s="75">
        <v>45306.0</v>
      </c>
      <c r="G136" s="76" t="s">
        <v>262</v>
      </c>
      <c r="H136" s="76" t="s">
        <v>263</v>
      </c>
      <c r="I136" s="73" t="s">
        <v>25</v>
      </c>
      <c r="J136" s="73"/>
      <c r="K136" s="77"/>
      <c r="L136" s="72"/>
      <c r="M136" s="75">
        <f t="shared" si="27"/>
        <v>46036</v>
      </c>
      <c r="N136" s="73" t="s">
        <v>25</v>
      </c>
      <c r="O136" s="74">
        <f t="shared" si="26"/>
        <v>290</v>
      </c>
      <c r="P136" s="78" t="s">
        <v>184</v>
      </c>
      <c r="Q136" s="79" t="str">
        <f t="shared" si="24"/>
        <v>SIM</v>
      </c>
    </row>
    <row r="137" ht="15.75" customHeight="1">
      <c r="B137" s="81" t="s">
        <v>228</v>
      </c>
      <c r="C137" s="72">
        <v>45069.0</v>
      </c>
      <c r="D137" s="73">
        <v>1.0</v>
      </c>
      <c r="E137" s="74" t="s">
        <v>229</v>
      </c>
      <c r="F137" s="75">
        <v>45306.0</v>
      </c>
      <c r="G137" s="76" t="s">
        <v>264</v>
      </c>
      <c r="H137" s="76" t="s">
        <v>265</v>
      </c>
      <c r="I137" s="73" t="s">
        <v>25</v>
      </c>
      <c r="J137" s="73"/>
      <c r="K137" s="77"/>
      <c r="L137" s="72"/>
      <c r="M137" s="75">
        <f t="shared" si="27"/>
        <v>46036</v>
      </c>
      <c r="N137" s="73" t="s">
        <v>25</v>
      </c>
      <c r="O137" s="74">
        <f t="shared" si="26"/>
        <v>290</v>
      </c>
      <c r="P137" s="78" t="s">
        <v>184</v>
      </c>
      <c r="Q137" s="79" t="str">
        <f t="shared" si="24"/>
        <v>SIM</v>
      </c>
    </row>
    <row r="138" ht="15.75" customHeight="1">
      <c r="B138" s="81" t="s">
        <v>228</v>
      </c>
      <c r="C138" s="72">
        <v>45069.0</v>
      </c>
      <c r="D138" s="73">
        <v>1.0</v>
      </c>
      <c r="E138" s="74" t="s">
        <v>229</v>
      </c>
      <c r="F138" s="75">
        <v>45306.0</v>
      </c>
      <c r="G138" s="76" t="s">
        <v>224</v>
      </c>
      <c r="H138" s="76" t="s">
        <v>266</v>
      </c>
      <c r="I138" s="73" t="s">
        <v>25</v>
      </c>
      <c r="J138" s="73"/>
      <c r="K138" s="77"/>
      <c r="L138" s="72"/>
      <c r="M138" s="75">
        <f t="shared" si="27"/>
        <v>46036</v>
      </c>
      <c r="N138" s="73" t="s">
        <v>25</v>
      </c>
      <c r="O138" s="74">
        <f t="shared" si="26"/>
        <v>290</v>
      </c>
      <c r="P138" s="78" t="s">
        <v>184</v>
      </c>
      <c r="Q138" s="79" t="str">
        <f t="shared" si="24"/>
        <v>SIM</v>
      </c>
    </row>
    <row r="139" ht="15.75" customHeight="1">
      <c r="B139" s="81" t="s">
        <v>228</v>
      </c>
      <c r="C139" s="72">
        <v>45069.0</v>
      </c>
      <c r="D139" s="73">
        <v>1.0</v>
      </c>
      <c r="E139" s="74" t="s">
        <v>229</v>
      </c>
      <c r="F139" s="75">
        <v>45306.0</v>
      </c>
      <c r="G139" s="76" t="s">
        <v>267</v>
      </c>
      <c r="H139" s="76" t="s">
        <v>268</v>
      </c>
      <c r="I139" s="73" t="s">
        <v>25</v>
      </c>
      <c r="J139" s="73"/>
      <c r="K139" s="77"/>
      <c r="L139" s="72"/>
      <c r="M139" s="75">
        <f t="shared" si="27"/>
        <v>46036</v>
      </c>
      <c r="N139" s="73" t="s">
        <v>25</v>
      </c>
      <c r="O139" s="74">
        <f t="shared" si="26"/>
        <v>290</v>
      </c>
      <c r="P139" s="78" t="s">
        <v>184</v>
      </c>
      <c r="Q139" s="79" t="str">
        <f t="shared" si="24"/>
        <v>SIM</v>
      </c>
    </row>
    <row r="140" ht="15.75" customHeight="1">
      <c r="B140" s="81" t="s">
        <v>228</v>
      </c>
      <c r="C140" s="72">
        <v>45069.0</v>
      </c>
      <c r="D140" s="73">
        <v>1.0</v>
      </c>
      <c r="E140" s="74" t="s">
        <v>229</v>
      </c>
      <c r="F140" s="75">
        <v>45306.0</v>
      </c>
      <c r="G140" s="76" t="s">
        <v>269</v>
      </c>
      <c r="H140" s="76" t="s">
        <v>270</v>
      </c>
      <c r="I140" s="73" t="s">
        <v>25</v>
      </c>
      <c r="J140" s="73"/>
      <c r="K140" s="77"/>
      <c r="L140" s="72"/>
      <c r="M140" s="75">
        <f t="shared" si="27"/>
        <v>46036</v>
      </c>
      <c r="N140" s="73" t="s">
        <v>25</v>
      </c>
      <c r="O140" s="74">
        <f t="shared" si="26"/>
        <v>290</v>
      </c>
      <c r="P140" s="78" t="s">
        <v>184</v>
      </c>
      <c r="Q140" s="79" t="str">
        <f t="shared" si="24"/>
        <v>SIM</v>
      </c>
    </row>
    <row r="141" ht="15.75" customHeight="1">
      <c r="B141" s="81" t="s">
        <v>228</v>
      </c>
      <c r="C141" s="72">
        <v>45069.0</v>
      </c>
      <c r="D141" s="73">
        <v>1.0</v>
      </c>
      <c r="E141" s="74" t="s">
        <v>229</v>
      </c>
      <c r="F141" s="75">
        <v>45306.0</v>
      </c>
      <c r="G141" s="76" t="s">
        <v>269</v>
      </c>
      <c r="H141" s="76" t="s">
        <v>271</v>
      </c>
      <c r="I141" s="73" t="s">
        <v>25</v>
      </c>
      <c r="J141" s="73"/>
      <c r="K141" s="77"/>
      <c r="L141" s="72"/>
      <c r="M141" s="75">
        <f t="shared" si="27"/>
        <v>46036</v>
      </c>
      <c r="N141" s="73" t="s">
        <v>25</v>
      </c>
      <c r="O141" s="74">
        <f t="shared" si="26"/>
        <v>290</v>
      </c>
      <c r="P141" s="78" t="s">
        <v>184</v>
      </c>
      <c r="Q141" s="79" t="str">
        <f t="shared" si="24"/>
        <v>SIM</v>
      </c>
    </row>
    <row r="142" ht="15.75" customHeight="1">
      <c r="B142" s="81" t="s">
        <v>228</v>
      </c>
      <c r="C142" s="72">
        <v>45069.0</v>
      </c>
      <c r="D142" s="73">
        <v>1.0</v>
      </c>
      <c r="E142" s="74" t="s">
        <v>229</v>
      </c>
      <c r="F142" s="75">
        <v>45306.0</v>
      </c>
      <c r="G142" s="76" t="s">
        <v>269</v>
      </c>
      <c r="H142" s="76" t="s">
        <v>272</v>
      </c>
      <c r="I142" s="73" t="s">
        <v>25</v>
      </c>
      <c r="J142" s="73"/>
      <c r="K142" s="77"/>
      <c r="L142" s="72"/>
      <c r="M142" s="75">
        <f t="shared" si="27"/>
        <v>46036</v>
      </c>
      <c r="N142" s="73" t="s">
        <v>25</v>
      </c>
      <c r="O142" s="74">
        <f t="shared" si="26"/>
        <v>290</v>
      </c>
      <c r="P142" s="78" t="s">
        <v>184</v>
      </c>
      <c r="Q142" s="79" t="str">
        <f t="shared" si="24"/>
        <v>SIM</v>
      </c>
    </row>
    <row r="143" ht="15.75" customHeight="1">
      <c r="B143" s="81" t="s">
        <v>228</v>
      </c>
      <c r="C143" s="72">
        <v>45069.0</v>
      </c>
      <c r="D143" s="73">
        <v>1.0</v>
      </c>
      <c r="E143" s="74" t="s">
        <v>229</v>
      </c>
      <c r="F143" s="75">
        <v>45306.0</v>
      </c>
      <c r="G143" s="76" t="s">
        <v>273</v>
      </c>
      <c r="H143" s="76" t="s">
        <v>274</v>
      </c>
      <c r="I143" s="73" t="s">
        <v>25</v>
      </c>
      <c r="J143" s="73"/>
      <c r="K143" s="77"/>
      <c r="L143" s="72"/>
      <c r="M143" s="75">
        <f t="shared" si="27"/>
        <v>46036</v>
      </c>
      <c r="N143" s="73" t="s">
        <v>25</v>
      </c>
      <c r="O143" s="74">
        <f t="shared" si="26"/>
        <v>290</v>
      </c>
      <c r="P143" s="78" t="s">
        <v>184</v>
      </c>
      <c r="Q143" s="79" t="str">
        <f t="shared" si="24"/>
        <v>SIM</v>
      </c>
    </row>
    <row r="144" ht="15.75" customHeight="1">
      <c r="B144" s="81" t="s">
        <v>228</v>
      </c>
      <c r="C144" s="72">
        <v>45069.0</v>
      </c>
      <c r="D144" s="73">
        <v>1.0</v>
      </c>
      <c r="E144" s="74" t="s">
        <v>229</v>
      </c>
      <c r="F144" s="75">
        <v>45306.0</v>
      </c>
      <c r="G144" s="76" t="s">
        <v>275</v>
      </c>
      <c r="H144" s="76" t="s">
        <v>276</v>
      </c>
      <c r="I144" s="73" t="s">
        <v>25</v>
      </c>
      <c r="J144" s="73"/>
      <c r="K144" s="77"/>
      <c r="L144" s="72"/>
      <c r="M144" s="75">
        <f t="shared" si="27"/>
        <v>46036</v>
      </c>
      <c r="N144" s="73" t="s">
        <v>25</v>
      </c>
      <c r="O144" s="74">
        <f t="shared" si="26"/>
        <v>290</v>
      </c>
      <c r="P144" s="78" t="s">
        <v>184</v>
      </c>
      <c r="Q144" s="79" t="str">
        <f t="shared" si="24"/>
        <v>SIM</v>
      </c>
    </row>
    <row r="145" ht="15.75" customHeight="1">
      <c r="B145" s="81" t="s">
        <v>228</v>
      </c>
      <c r="C145" s="72">
        <v>45069.0</v>
      </c>
      <c r="D145" s="73">
        <v>1.0</v>
      </c>
      <c r="E145" s="74" t="s">
        <v>229</v>
      </c>
      <c r="F145" s="75">
        <v>45306.0</v>
      </c>
      <c r="G145" s="76" t="s">
        <v>277</v>
      </c>
      <c r="H145" s="76" t="s">
        <v>278</v>
      </c>
      <c r="I145" s="73" t="s">
        <v>25</v>
      </c>
      <c r="J145" s="73"/>
      <c r="K145" s="77"/>
      <c r="L145" s="72"/>
      <c r="M145" s="75">
        <f t="shared" si="27"/>
        <v>46036</v>
      </c>
      <c r="N145" s="73" t="s">
        <v>25</v>
      </c>
      <c r="O145" s="74">
        <f t="shared" si="26"/>
        <v>290</v>
      </c>
      <c r="P145" s="78" t="s">
        <v>184</v>
      </c>
      <c r="Q145" s="79" t="str">
        <f t="shared" si="24"/>
        <v>SIM</v>
      </c>
    </row>
    <row r="146">
      <c r="B146" s="81" t="s">
        <v>279</v>
      </c>
      <c r="C146" s="72">
        <v>45289.0</v>
      </c>
      <c r="D146" s="73">
        <v>1.0</v>
      </c>
      <c r="E146" s="74" t="s">
        <v>280</v>
      </c>
      <c r="F146" s="75">
        <v>45492.0</v>
      </c>
      <c r="G146" s="76" t="s">
        <v>281</v>
      </c>
      <c r="H146" s="76" t="s">
        <v>282</v>
      </c>
      <c r="I146" s="73"/>
      <c r="J146" s="73"/>
      <c r="K146" s="77"/>
      <c r="L146" s="72"/>
      <c r="M146" s="75">
        <f t="shared" ref="M146:M220" si="28">IF(J146&lt;&gt;0,F146+217+365,F146+729)+IF(L146&lt;&gt;0,729,0)</f>
        <v>46221</v>
      </c>
      <c r="N146" s="73" t="s">
        <v>25</v>
      </c>
      <c r="O146" s="74">
        <f t="shared" si="26"/>
        <v>475</v>
      </c>
      <c r="P146" s="78" t="s">
        <v>184</v>
      </c>
      <c r="Q146" s="79" t="str">
        <f t="shared" si="24"/>
        <v>SIM</v>
      </c>
    </row>
    <row r="147">
      <c r="B147" s="81" t="s">
        <v>279</v>
      </c>
      <c r="C147" s="72">
        <v>45289.0</v>
      </c>
      <c r="D147" s="73">
        <v>1.0</v>
      </c>
      <c r="E147" s="74" t="s">
        <v>280</v>
      </c>
      <c r="F147" s="75">
        <v>45492.0</v>
      </c>
      <c r="G147" s="76" t="s">
        <v>281</v>
      </c>
      <c r="H147" s="76" t="s">
        <v>283</v>
      </c>
      <c r="I147" s="73"/>
      <c r="J147" s="73"/>
      <c r="K147" s="77"/>
      <c r="L147" s="72"/>
      <c r="M147" s="75">
        <f t="shared" si="28"/>
        <v>46221</v>
      </c>
      <c r="N147" s="73" t="s">
        <v>25</v>
      </c>
      <c r="O147" s="74">
        <f t="shared" si="26"/>
        <v>475</v>
      </c>
      <c r="P147" s="78" t="s">
        <v>184</v>
      </c>
      <c r="Q147" s="79" t="str">
        <f t="shared" si="24"/>
        <v>SIM</v>
      </c>
    </row>
    <row r="148">
      <c r="B148" s="81" t="s">
        <v>279</v>
      </c>
      <c r="C148" s="72">
        <v>45289.0</v>
      </c>
      <c r="D148" s="73">
        <v>1.0</v>
      </c>
      <c r="E148" s="74" t="s">
        <v>280</v>
      </c>
      <c r="F148" s="75">
        <v>45492.0</v>
      </c>
      <c r="G148" s="76" t="s">
        <v>284</v>
      </c>
      <c r="H148" s="76" t="s">
        <v>285</v>
      </c>
      <c r="I148" s="73"/>
      <c r="J148" s="73"/>
      <c r="K148" s="77"/>
      <c r="L148" s="72"/>
      <c r="M148" s="75">
        <f t="shared" si="28"/>
        <v>46221</v>
      </c>
      <c r="N148" s="73" t="s">
        <v>25</v>
      </c>
      <c r="O148" s="74">
        <f t="shared" si="26"/>
        <v>475</v>
      </c>
      <c r="P148" s="78" t="s">
        <v>184</v>
      </c>
      <c r="Q148" s="79" t="str">
        <f t="shared" si="24"/>
        <v>SIM</v>
      </c>
    </row>
    <row r="149">
      <c r="B149" s="81" t="s">
        <v>279</v>
      </c>
      <c r="C149" s="72">
        <v>45289.0</v>
      </c>
      <c r="D149" s="73">
        <v>1.0</v>
      </c>
      <c r="E149" s="74" t="s">
        <v>280</v>
      </c>
      <c r="F149" s="75">
        <v>45492.0</v>
      </c>
      <c r="G149" s="76" t="s">
        <v>286</v>
      </c>
      <c r="H149" s="76" t="s">
        <v>287</v>
      </c>
      <c r="I149" s="73"/>
      <c r="J149" s="73"/>
      <c r="K149" s="77"/>
      <c r="L149" s="72"/>
      <c r="M149" s="75">
        <f t="shared" si="28"/>
        <v>46221</v>
      </c>
      <c r="N149" s="73" t="s">
        <v>25</v>
      </c>
      <c r="O149" s="74">
        <f t="shared" si="26"/>
        <v>475</v>
      </c>
      <c r="P149" s="78" t="s">
        <v>184</v>
      </c>
      <c r="Q149" s="79" t="str">
        <f t="shared" si="24"/>
        <v>SIM</v>
      </c>
    </row>
    <row r="150">
      <c r="B150" s="81" t="s">
        <v>279</v>
      </c>
      <c r="C150" s="72">
        <v>45289.0</v>
      </c>
      <c r="D150" s="73">
        <v>1.0</v>
      </c>
      <c r="E150" s="74" t="s">
        <v>280</v>
      </c>
      <c r="F150" s="75">
        <v>45492.0</v>
      </c>
      <c r="G150" s="76" t="s">
        <v>288</v>
      </c>
      <c r="H150" s="76" t="s">
        <v>289</v>
      </c>
      <c r="I150" s="73"/>
      <c r="J150" s="73"/>
      <c r="K150" s="77"/>
      <c r="L150" s="72"/>
      <c r="M150" s="75">
        <f t="shared" si="28"/>
        <v>46221</v>
      </c>
      <c r="N150" s="73" t="s">
        <v>25</v>
      </c>
      <c r="O150" s="74">
        <f t="shared" si="26"/>
        <v>475</v>
      </c>
      <c r="P150" s="78" t="s">
        <v>184</v>
      </c>
      <c r="Q150" s="79" t="str">
        <f t="shared" si="24"/>
        <v>SIM</v>
      </c>
    </row>
    <row r="151">
      <c r="B151" s="81" t="s">
        <v>279</v>
      </c>
      <c r="C151" s="72">
        <v>45289.0</v>
      </c>
      <c r="D151" s="73">
        <v>1.0</v>
      </c>
      <c r="E151" s="74" t="s">
        <v>280</v>
      </c>
      <c r="F151" s="75">
        <v>45492.0</v>
      </c>
      <c r="G151" s="76" t="s">
        <v>290</v>
      </c>
      <c r="H151" s="76" t="s">
        <v>291</v>
      </c>
      <c r="I151" s="73"/>
      <c r="J151" s="73"/>
      <c r="K151" s="77"/>
      <c r="L151" s="72"/>
      <c r="M151" s="75">
        <f t="shared" si="28"/>
        <v>46221</v>
      </c>
      <c r="N151" s="73" t="s">
        <v>25</v>
      </c>
      <c r="O151" s="74">
        <f t="shared" si="26"/>
        <v>475</v>
      </c>
      <c r="P151" s="78" t="s">
        <v>184</v>
      </c>
      <c r="Q151" s="79" t="str">
        <f t="shared" si="24"/>
        <v>SIM</v>
      </c>
    </row>
    <row r="152">
      <c r="B152" s="81" t="s">
        <v>279</v>
      </c>
      <c r="C152" s="72">
        <v>45289.0</v>
      </c>
      <c r="D152" s="73">
        <v>1.0</v>
      </c>
      <c r="E152" s="74" t="s">
        <v>280</v>
      </c>
      <c r="F152" s="75">
        <v>45492.0</v>
      </c>
      <c r="G152" s="76" t="s">
        <v>290</v>
      </c>
      <c r="H152" s="76" t="s">
        <v>292</v>
      </c>
      <c r="I152" s="73"/>
      <c r="J152" s="73"/>
      <c r="K152" s="77"/>
      <c r="L152" s="72"/>
      <c r="M152" s="75">
        <f t="shared" si="28"/>
        <v>46221</v>
      </c>
      <c r="N152" s="73" t="s">
        <v>25</v>
      </c>
      <c r="O152" s="74">
        <f t="shared" si="26"/>
        <v>475</v>
      </c>
      <c r="P152" s="78" t="s">
        <v>184</v>
      </c>
      <c r="Q152" s="79" t="str">
        <f t="shared" si="24"/>
        <v>SIM</v>
      </c>
    </row>
    <row r="153">
      <c r="B153" s="81" t="s">
        <v>279</v>
      </c>
      <c r="C153" s="72">
        <v>45289.0</v>
      </c>
      <c r="D153" s="73">
        <v>1.0</v>
      </c>
      <c r="E153" s="74" t="s">
        <v>280</v>
      </c>
      <c r="F153" s="75">
        <v>45492.0</v>
      </c>
      <c r="G153" s="76" t="s">
        <v>293</v>
      </c>
      <c r="H153" s="76" t="s">
        <v>294</v>
      </c>
      <c r="I153" s="73"/>
      <c r="J153" s="73"/>
      <c r="K153" s="77"/>
      <c r="L153" s="72"/>
      <c r="M153" s="75">
        <f t="shared" si="28"/>
        <v>46221</v>
      </c>
      <c r="N153" s="73" t="s">
        <v>25</v>
      </c>
      <c r="O153" s="74">
        <f t="shared" si="26"/>
        <v>475</v>
      </c>
      <c r="P153" s="78" t="s">
        <v>184</v>
      </c>
      <c r="Q153" s="79" t="str">
        <f t="shared" si="24"/>
        <v>SIM</v>
      </c>
    </row>
    <row r="154">
      <c r="B154" s="81" t="s">
        <v>279</v>
      </c>
      <c r="C154" s="72">
        <v>45289.0</v>
      </c>
      <c r="D154" s="73">
        <v>1.0</v>
      </c>
      <c r="E154" s="74" t="s">
        <v>280</v>
      </c>
      <c r="F154" s="75">
        <v>45492.0</v>
      </c>
      <c r="G154" s="76" t="s">
        <v>293</v>
      </c>
      <c r="H154" s="76" t="s">
        <v>295</v>
      </c>
      <c r="I154" s="73"/>
      <c r="J154" s="73"/>
      <c r="K154" s="77"/>
      <c r="L154" s="72"/>
      <c r="M154" s="75">
        <f t="shared" si="28"/>
        <v>46221</v>
      </c>
      <c r="N154" s="73" t="s">
        <v>25</v>
      </c>
      <c r="O154" s="74">
        <f t="shared" si="26"/>
        <v>475</v>
      </c>
      <c r="P154" s="78" t="s">
        <v>184</v>
      </c>
      <c r="Q154" s="79" t="str">
        <f t="shared" si="24"/>
        <v>SIM</v>
      </c>
    </row>
    <row r="155">
      <c r="B155" s="81" t="s">
        <v>279</v>
      </c>
      <c r="C155" s="72">
        <v>45289.0</v>
      </c>
      <c r="D155" s="73">
        <v>1.0</v>
      </c>
      <c r="E155" s="74" t="s">
        <v>280</v>
      </c>
      <c r="F155" s="75">
        <v>45492.0</v>
      </c>
      <c r="G155" s="76" t="s">
        <v>296</v>
      </c>
      <c r="H155" s="76" t="s">
        <v>297</v>
      </c>
      <c r="I155" s="73"/>
      <c r="J155" s="73"/>
      <c r="K155" s="77"/>
      <c r="L155" s="72"/>
      <c r="M155" s="75">
        <f t="shared" si="28"/>
        <v>46221</v>
      </c>
      <c r="N155" s="73" t="s">
        <v>25</v>
      </c>
      <c r="O155" s="74">
        <f t="shared" si="26"/>
        <v>475</v>
      </c>
      <c r="P155" s="78" t="s">
        <v>184</v>
      </c>
      <c r="Q155" s="79" t="str">
        <f t="shared" si="24"/>
        <v>SIM</v>
      </c>
    </row>
    <row r="156">
      <c r="B156" s="81" t="s">
        <v>279</v>
      </c>
      <c r="C156" s="72">
        <v>45289.0</v>
      </c>
      <c r="D156" s="73">
        <v>1.0</v>
      </c>
      <c r="E156" s="74" t="s">
        <v>280</v>
      </c>
      <c r="F156" s="75">
        <v>45492.0</v>
      </c>
      <c r="G156" s="76" t="s">
        <v>296</v>
      </c>
      <c r="H156" s="76" t="s">
        <v>298</v>
      </c>
      <c r="I156" s="73"/>
      <c r="J156" s="73"/>
      <c r="K156" s="77"/>
      <c r="L156" s="72"/>
      <c r="M156" s="75">
        <f t="shared" si="28"/>
        <v>46221</v>
      </c>
      <c r="N156" s="73" t="s">
        <v>25</v>
      </c>
      <c r="O156" s="74">
        <f t="shared" si="26"/>
        <v>475</v>
      </c>
      <c r="P156" s="78" t="s">
        <v>184</v>
      </c>
      <c r="Q156" s="79" t="str">
        <f t="shared" si="24"/>
        <v>SIM</v>
      </c>
    </row>
    <row r="157">
      <c r="B157" s="81" t="s">
        <v>279</v>
      </c>
      <c r="C157" s="72">
        <v>45289.0</v>
      </c>
      <c r="D157" s="73">
        <v>1.0</v>
      </c>
      <c r="E157" s="74" t="s">
        <v>280</v>
      </c>
      <c r="F157" s="75">
        <v>45492.0</v>
      </c>
      <c r="G157" s="76" t="s">
        <v>299</v>
      </c>
      <c r="H157" s="76" t="s">
        <v>300</v>
      </c>
      <c r="I157" s="73"/>
      <c r="J157" s="73"/>
      <c r="K157" s="77"/>
      <c r="L157" s="72"/>
      <c r="M157" s="75">
        <f t="shared" si="28"/>
        <v>46221</v>
      </c>
      <c r="N157" s="73" t="s">
        <v>25</v>
      </c>
      <c r="O157" s="74">
        <f t="shared" si="26"/>
        <v>475</v>
      </c>
      <c r="P157" s="78" t="s">
        <v>184</v>
      </c>
      <c r="Q157" s="79" t="str">
        <f t="shared" si="24"/>
        <v>SIM</v>
      </c>
    </row>
    <row r="158">
      <c r="B158" s="81" t="s">
        <v>279</v>
      </c>
      <c r="C158" s="72">
        <v>45289.0</v>
      </c>
      <c r="D158" s="73">
        <v>1.0</v>
      </c>
      <c r="E158" s="74" t="s">
        <v>280</v>
      </c>
      <c r="F158" s="75">
        <v>45492.0</v>
      </c>
      <c r="G158" s="76" t="s">
        <v>301</v>
      </c>
      <c r="H158" s="76" t="s">
        <v>302</v>
      </c>
      <c r="I158" s="73"/>
      <c r="J158" s="73"/>
      <c r="K158" s="77"/>
      <c r="L158" s="72"/>
      <c r="M158" s="75">
        <f t="shared" si="28"/>
        <v>46221</v>
      </c>
      <c r="N158" s="73" t="s">
        <v>25</v>
      </c>
      <c r="O158" s="74">
        <f t="shared" si="26"/>
        <v>475</v>
      </c>
      <c r="P158" s="78" t="s">
        <v>184</v>
      </c>
      <c r="Q158" s="79" t="str">
        <f t="shared" si="24"/>
        <v>SIM</v>
      </c>
    </row>
    <row r="159">
      <c r="B159" s="81" t="s">
        <v>279</v>
      </c>
      <c r="C159" s="72">
        <v>45289.0</v>
      </c>
      <c r="D159" s="73">
        <v>1.0</v>
      </c>
      <c r="E159" s="74" t="s">
        <v>280</v>
      </c>
      <c r="F159" s="75">
        <v>45492.0</v>
      </c>
      <c r="G159" s="76" t="s">
        <v>303</v>
      </c>
      <c r="H159" s="76" t="s">
        <v>304</v>
      </c>
      <c r="I159" s="73"/>
      <c r="J159" s="73"/>
      <c r="K159" s="77"/>
      <c r="L159" s="72"/>
      <c r="M159" s="75">
        <f t="shared" si="28"/>
        <v>46221</v>
      </c>
      <c r="N159" s="73" t="s">
        <v>25</v>
      </c>
      <c r="O159" s="74">
        <f t="shared" si="26"/>
        <v>475</v>
      </c>
      <c r="P159" s="78" t="s">
        <v>184</v>
      </c>
      <c r="Q159" s="79" t="str">
        <f t="shared" si="24"/>
        <v>SIM</v>
      </c>
    </row>
    <row r="160">
      <c r="B160" s="81" t="s">
        <v>279</v>
      </c>
      <c r="C160" s="72">
        <v>45289.0</v>
      </c>
      <c r="D160" s="73">
        <v>1.0</v>
      </c>
      <c r="E160" s="74" t="s">
        <v>280</v>
      </c>
      <c r="F160" s="75">
        <v>45492.0</v>
      </c>
      <c r="G160" s="76" t="s">
        <v>305</v>
      </c>
      <c r="H160" s="76" t="s">
        <v>306</v>
      </c>
      <c r="I160" s="73"/>
      <c r="J160" s="73"/>
      <c r="K160" s="77"/>
      <c r="L160" s="72"/>
      <c r="M160" s="75">
        <f t="shared" si="28"/>
        <v>46221</v>
      </c>
      <c r="N160" s="73" t="s">
        <v>25</v>
      </c>
      <c r="O160" s="74">
        <f t="shared" si="26"/>
        <v>475</v>
      </c>
      <c r="P160" s="78" t="s">
        <v>184</v>
      </c>
      <c r="Q160" s="79" t="str">
        <f t="shared" si="24"/>
        <v>SIM</v>
      </c>
    </row>
    <row r="161">
      <c r="B161" s="81" t="s">
        <v>279</v>
      </c>
      <c r="C161" s="72">
        <v>45289.0</v>
      </c>
      <c r="D161" s="73">
        <v>1.0</v>
      </c>
      <c r="E161" s="74" t="s">
        <v>280</v>
      </c>
      <c r="F161" s="75">
        <v>45492.0</v>
      </c>
      <c r="G161" s="76" t="s">
        <v>305</v>
      </c>
      <c r="H161" s="76" t="s">
        <v>307</v>
      </c>
      <c r="I161" s="73"/>
      <c r="J161" s="73"/>
      <c r="K161" s="77"/>
      <c r="L161" s="72"/>
      <c r="M161" s="75">
        <f t="shared" si="28"/>
        <v>46221</v>
      </c>
      <c r="N161" s="73" t="s">
        <v>25</v>
      </c>
      <c r="O161" s="74">
        <f t="shared" si="26"/>
        <v>475</v>
      </c>
      <c r="P161" s="78" t="s">
        <v>184</v>
      </c>
      <c r="Q161" s="79" t="str">
        <f t="shared" si="24"/>
        <v>SIM</v>
      </c>
    </row>
    <row r="162">
      <c r="B162" s="81" t="s">
        <v>279</v>
      </c>
      <c r="C162" s="72">
        <v>45289.0</v>
      </c>
      <c r="D162" s="73">
        <v>2.0</v>
      </c>
      <c r="E162" s="74" t="s">
        <v>280</v>
      </c>
      <c r="F162" s="75">
        <v>45492.0</v>
      </c>
      <c r="G162" s="76" t="s">
        <v>308</v>
      </c>
      <c r="H162" s="76" t="s">
        <v>309</v>
      </c>
      <c r="I162" s="73"/>
      <c r="J162" s="73"/>
      <c r="K162" s="77"/>
      <c r="L162" s="72"/>
      <c r="M162" s="75">
        <f t="shared" si="28"/>
        <v>46221</v>
      </c>
      <c r="N162" s="73" t="s">
        <v>25</v>
      </c>
      <c r="O162" s="74">
        <f t="shared" si="26"/>
        <v>475</v>
      </c>
      <c r="P162" s="78" t="s">
        <v>184</v>
      </c>
      <c r="Q162" s="79" t="str">
        <f t="shared" si="24"/>
        <v>SIM</v>
      </c>
    </row>
    <row r="163">
      <c r="B163" s="81" t="s">
        <v>279</v>
      </c>
      <c r="C163" s="72">
        <v>45289.0</v>
      </c>
      <c r="D163" s="73">
        <v>1.0</v>
      </c>
      <c r="E163" s="74" t="s">
        <v>280</v>
      </c>
      <c r="F163" s="75">
        <v>45492.0</v>
      </c>
      <c r="G163" s="76" t="s">
        <v>310</v>
      </c>
      <c r="H163" s="76" t="s">
        <v>311</v>
      </c>
      <c r="I163" s="73"/>
      <c r="J163" s="73"/>
      <c r="K163" s="77"/>
      <c r="L163" s="72"/>
      <c r="M163" s="75">
        <f t="shared" si="28"/>
        <v>46221</v>
      </c>
      <c r="N163" s="73" t="s">
        <v>25</v>
      </c>
      <c r="O163" s="74">
        <f t="shared" si="26"/>
        <v>475</v>
      </c>
      <c r="P163" s="78" t="s">
        <v>184</v>
      </c>
      <c r="Q163" s="79" t="str">
        <f t="shared" si="24"/>
        <v>SIM</v>
      </c>
    </row>
    <row r="164">
      <c r="B164" s="81" t="s">
        <v>279</v>
      </c>
      <c r="C164" s="72">
        <v>45289.0</v>
      </c>
      <c r="D164" s="73">
        <v>1.0</v>
      </c>
      <c r="E164" s="74" t="s">
        <v>280</v>
      </c>
      <c r="F164" s="75">
        <v>45492.0</v>
      </c>
      <c r="G164" s="76" t="s">
        <v>312</v>
      </c>
      <c r="H164" s="76" t="s">
        <v>313</v>
      </c>
      <c r="I164" s="73"/>
      <c r="J164" s="73"/>
      <c r="K164" s="77"/>
      <c r="L164" s="72"/>
      <c r="M164" s="75">
        <f t="shared" si="28"/>
        <v>46221</v>
      </c>
      <c r="N164" s="73" t="s">
        <v>25</v>
      </c>
      <c r="O164" s="74">
        <f t="shared" si="26"/>
        <v>475</v>
      </c>
      <c r="P164" s="78" t="s">
        <v>184</v>
      </c>
      <c r="Q164" s="79" t="str">
        <f t="shared" si="24"/>
        <v>SIM</v>
      </c>
    </row>
    <row r="165">
      <c r="B165" s="81" t="s">
        <v>279</v>
      </c>
      <c r="C165" s="72">
        <v>45289.0</v>
      </c>
      <c r="D165" s="73">
        <v>1.0</v>
      </c>
      <c r="E165" s="74" t="s">
        <v>280</v>
      </c>
      <c r="F165" s="75">
        <v>45492.0</v>
      </c>
      <c r="G165" s="76" t="s">
        <v>314</v>
      </c>
      <c r="H165" s="76" t="s">
        <v>315</v>
      </c>
      <c r="I165" s="73"/>
      <c r="J165" s="73"/>
      <c r="K165" s="77"/>
      <c r="L165" s="72"/>
      <c r="M165" s="75">
        <f t="shared" si="28"/>
        <v>46221</v>
      </c>
      <c r="N165" s="73" t="s">
        <v>25</v>
      </c>
      <c r="O165" s="74">
        <f t="shared" si="26"/>
        <v>475</v>
      </c>
      <c r="P165" s="78" t="s">
        <v>184</v>
      </c>
      <c r="Q165" s="79" t="str">
        <f t="shared" si="24"/>
        <v>SIM</v>
      </c>
    </row>
    <row r="166">
      <c r="B166" s="81" t="s">
        <v>279</v>
      </c>
      <c r="C166" s="72">
        <v>45289.0</v>
      </c>
      <c r="D166" s="73">
        <v>1.0</v>
      </c>
      <c r="E166" s="74" t="s">
        <v>280</v>
      </c>
      <c r="F166" s="75">
        <v>45492.0</v>
      </c>
      <c r="G166" s="76" t="s">
        <v>314</v>
      </c>
      <c r="H166" s="76" t="s">
        <v>316</v>
      </c>
      <c r="I166" s="73"/>
      <c r="J166" s="73"/>
      <c r="K166" s="77"/>
      <c r="L166" s="72"/>
      <c r="M166" s="75">
        <f t="shared" si="28"/>
        <v>46221</v>
      </c>
      <c r="N166" s="73" t="s">
        <v>25</v>
      </c>
      <c r="O166" s="74">
        <f t="shared" si="26"/>
        <v>475</v>
      </c>
      <c r="P166" s="78" t="s">
        <v>184</v>
      </c>
      <c r="Q166" s="79" t="str">
        <f t="shared" si="24"/>
        <v>SIM</v>
      </c>
    </row>
    <row r="167">
      <c r="B167" s="81" t="s">
        <v>279</v>
      </c>
      <c r="C167" s="72">
        <v>45289.0</v>
      </c>
      <c r="D167" s="73">
        <v>1.0</v>
      </c>
      <c r="E167" s="74" t="s">
        <v>280</v>
      </c>
      <c r="F167" s="75">
        <v>45492.0</v>
      </c>
      <c r="G167" s="76" t="s">
        <v>317</v>
      </c>
      <c r="H167" s="76" t="s">
        <v>318</v>
      </c>
      <c r="I167" s="73"/>
      <c r="J167" s="73"/>
      <c r="K167" s="77"/>
      <c r="L167" s="72"/>
      <c r="M167" s="75">
        <f t="shared" si="28"/>
        <v>46221</v>
      </c>
      <c r="N167" s="73" t="s">
        <v>25</v>
      </c>
      <c r="O167" s="74">
        <f t="shared" si="26"/>
        <v>475</v>
      </c>
      <c r="P167" s="78" t="s">
        <v>184</v>
      </c>
      <c r="Q167" s="79" t="str">
        <f t="shared" si="24"/>
        <v>SIM</v>
      </c>
    </row>
    <row r="168">
      <c r="B168" s="81" t="s">
        <v>279</v>
      </c>
      <c r="C168" s="72">
        <v>45289.0</v>
      </c>
      <c r="D168" s="73">
        <v>2.0</v>
      </c>
      <c r="E168" s="74" t="s">
        <v>280</v>
      </c>
      <c r="F168" s="75">
        <v>45492.0</v>
      </c>
      <c r="G168" s="76" t="s">
        <v>319</v>
      </c>
      <c r="H168" s="76" t="s">
        <v>320</v>
      </c>
      <c r="I168" s="73"/>
      <c r="J168" s="73"/>
      <c r="K168" s="77"/>
      <c r="L168" s="72"/>
      <c r="M168" s="75">
        <f t="shared" si="28"/>
        <v>46221</v>
      </c>
      <c r="N168" s="73" t="s">
        <v>25</v>
      </c>
      <c r="O168" s="74">
        <f t="shared" si="26"/>
        <v>475</v>
      </c>
      <c r="P168" s="78" t="s">
        <v>184</v>
      </c>
      <c r="Q168" s="79" t="str">
        <f t="shared" si="24"/>
        <v>SIM</v>
      </c>
    </row>
    <row r="169">
      <c r="B169" s="81" t="s">
        <v>279</v>
      </c>
      <c r="C169" s="72">
        <v>45289.0</v>
      </c>
      <c r="D169" s="73">
        <v>1.0</v>
      </c>
      <c r="E169" s="74" t="s">
        <v>280</v>
      </c>
      <c r="F169" s="75">
        <v>45492.0</v>
      </c>
      <c r="G169" s="76" t="s">
        <v>321</v>
      </c>
      <c r="H169" s="76" t="s">
        <v>322</v>
      </c>
      <c r="I169" s="73"/>
      <c r="J169" s="73"/>
      <c r="K169" s="77"/>
      <c r="L169" s="72"/>
      <c r="M169" s="75">
        <f t="shared" si="28"/>
        <v>46221</v>
      </c>
      <c r="N169" s="73" t="s">
        <v>25</v>
      </c>
      <c r="O169" s="74">
        <f t="shared" si="26"/>
        <v>475</v>
      </c>
      <c r="P169" s="78" t="s">
        <v>184</v>
      </c>
      <c r="Q169" s="79" t="str">
        <f t="shared" si="24"/>
        <v>SIM</v>
      </c>
    </row>
    <row r="170">
      <c r="B170" s="81" t="s">
        <v>279</v>
      </c>
      <c r="C170" s="72">
        <v>45289.0</v>
      </c>
      <c r="D170" s="73">
        <v>1.0</v>
      </c>
      <c r="E170" s="74" t="s">
        <v>280</v>
      </c>
      <c r="F170" s="75">
        <v>45492.0</v>
      </c>
      <c r="G170" s="76" t="s">
        <v>321</v>
      </c>
      <c r="H170" s="76" t="s">
        <v>323</v>
      </c>
      <c r="I170" s="73"/>
      <c r="J170" s="73"/>
      <c r="K170" s="77"/>
      <c r="L170" s="72"/>
      <c r="M170" s="75">
        <f t="shared" si="28"/>
        <v>46221</v>
      </c>
      <c r="N170" s="73" t="s">
        <v>25</v>
      </c>
      <c r="O170" s="74">
        <f t="shared" si="26"/>
        <v>475</v>
      </c>
      <c r="P170" s="78" t="s">
        <v>184</v>
      </c>
      <c r="Q170" s="79" t="str">
        <f t="shared" si="24"/>
        <v>SIM</v>
      </c>
    </row>
    <row r="171">
      <c r="B171" s="81" t="s">
        <v>279</v>
      </c>
      <c r="C171" s="72">
        <v>45289.0</v>
      </c>
      <c r="D171" s="73">
        <v>1.0</v>
      </c>
      <c r="E171" s="74" t="s">
        <v>280</v>
      </c>
      <c r="F171" s="75">
        <v>45492.0</v>
      </c>
      <c r="G171" s="76" t="s">
        <v>324</v>
      </c>
      <c r="H171" s="76" t="s">
        <v>325</v>
      </c>
      <c r="I171" s="73"/>
      <c r="J171" s="73"/>
      <c r="K171" s="77"/>
      <c r="L171" s="72"/>
      <c r="M171" s="75">
        <f t="shared" si="28"/>
        <v>46221</v>
      </c>
      <c r="N171" s="73" t="s">
        <v>25</v>
      </c>
      <c r="O171" s="74">
        <f t="shared" si="26"/>
        <v>475</v>
      </c>
      <c r="P171" s="78" t="s">
        <v>184</v>
      </c>
      <c r="Q171" s="79" t="str">
        <f t="shared" si="24"/>
        <v>SIM</v>
      </c>
    </row>
    <row r="172">
      <c r="B172" s="81" t="s">
        <v>279</v>
      </c>
      <c r="C172" s="72">
        <v>45289.0</v>
      </c>
      <c r="D172" s="73">
        <v>1.0</v>
      </c>
      <c r="E172" s="74" t="s">
        <v>280</v>
      </c>
      <c r="F172" s="75">
        <v>45492.0</v>
      </c>
      <c r="G172" s="76" t="s">
        <v>326</v>
      </c>
      <c r="H172" s="76" t="s">
        <v>327</v>
      </c>
      <c r="I172" s="73"/>
      <c r="J172" s="73"/>
      <c r="K172" s="77"/>
      <c r="L172" s="72"/>
      <c r="M172" s="75">
        <f t="shared" si="28"/>
        <v>46221</v>
      </c>
      <c r="N172" s="73" t="s">
        <v>25</v>
      </c>
      <c r="O172" s="74">
        <f t="shared" si="26"/>
        <v>475</v>
      </c>
      <c r="P172" s="78" t="s">
        <v>184</v>
      </c>
      <c r="Q172" s="79" t="str">
        <f t="shared" si="24"/>
        <v>SIM</v>
      </c>
    </row>
    <row r="173">
      <c r="B173" s="81" t="s">
        <v>279</v>
      </c>
      <c r="C173" s="72">
        <v>45289.0</v>
      </c>
      <c r="D173" s="73">
        <v>2.0</v>
      </c>
      <c r="E173" s="74" t="s">
        <v>280</v>
      </c>
      <c r="F173" s="75">
        <v>45492.0</v>
      </c>
      <c r="G173" s="76" t="s">
        <v>328</v>
      </c>
      <c r="H173" s="76" t="s">
        <v>329</v>
      </c>
      <c r="I173" s="73"/>
      <c r="J173" s="73"/>
      <c r="K173" s="77"/>
      <c r="L173" s="72"/>
      <c r="M173" s="75">
        <f t="shared" si="28"/>
        <v>46221</v>
      </c>
      <c r="N173" s="73" t="s">
        <v>25</v>
      </c>
      <c r="O173" s="74">
        <f t="shared" si="26"/>
        <v>475</v>
      </c>
      <c r="P173" s="78" t="s">
        <v>184</v>
      </c>
      <c r="Q173" s="79" t="str">
        <f t="shared" si="24"/>
        <v>SIM</v>
      </c>
    </row>
    <row r="174">
      <c r="B174" s="81" t="s">
        <v>279</v>
      </c>
      <c r="C174" s="72">
        <v>45289.0</v>
      </c>
      <c r="D174" s="73">
        <v>1.0</v>
      </c>
      <c r="E174" s="74" t="s">
        <v>280</v>
      </c>
      <c r="F174" s="75">
        <v>45492.0</v>
      </c>
      <c r="G174" s="76" t="s">
        <v>330</v>
      </c>
      <c r="H174" s="76" t="s">
        <v>331</v>
      </c>
      <c r="I174" s="73"/>
      <c r="J174" s="73"/>
      <c r="K174" s="77"/>
      <c r="L174" s="72"/>
      <c r="M174" s="75">
        <f t="shared" si="28"/>
        <v>46221</v>
      </c>
      <c r="N174" s="73" t="s">
        <v>25</v>
      </c>
      <c r="O174" s="74">
        <f t="shared" si="26"/>
        <v>475</v>
      </c>
      <c r="P174" s="78" t="s">
        <v>184</v>
      </c>
      <c r="Q174" s="79" t="str">
        <f t="shared" si="24"/>
        <v>SIM</v>
      </c>
    </row>
    <row r="175">
      <c r="B175" s="81" t="s">
        <v>279</v>
      </c>
      <c r="C175" s="72">
        <v>45289.0</v>
      </c>
      <c r="D175" s="73">
        <v>1.0</v>
      </c>
      <c r="E175" s="74" t="s">
        <v>280</v>
      </c>
      <c r="F175" s="75">
        <v>45492.0</v>
      </c>
      <c r="G175" s="76" t="s">
        <v>332</v>
      </c>
      <c r="H175" s="76" t="s">
        <v>333</v>
      </c>
      <c r="I175" s="73"/>
      <c r="J175" s="73"/>
      <c r="K175" s="77"/>
      <c r="L175" s="72"/>
      <c r="M175" s="75">
        <f t="shared" si="28"/>
        <v>46221</v>
      </c>
      <c r="N175" s="73" t="s">
        <v>25</v>
      </c>
      <c r="O175" s="74">
        <f t="shared" si="26"/>
        <v>475</v>
      </c>
      <c r="P175" s="78" t="s">
        <v>184</v>
      </c>
      <c r="Q175" s="79" t="str">
        <f t="shared" si="24"/>
        <v>SIM</v>
      </c>
    </row>
    <row r="176">
      <c r="B176" s="81" t="s">
        <v>279</v>
      </c>
      <c r="C176" s="72">
        <v>45289.0</v>
      </c>
      <c r="D176" s="73">
        <v>1.0</v>
      </c>
      <c r="E176" s="74" t="s">
        <v>280</v>
      </c>
      <c r="F176" s="75">
        <v>45492.0</v>
      </c>
      <c r="G176" s="76" t="s">
        <v>334</v>
      </c>
      <c r="H176" s="76" t="s">
        <v>335</v>
      </c>
      <c r="I176" s="73"/>
      <c r="J176" s="73"/>
      <c r="K176" s="77"/>
      <c r="L176" s="72"/>
      <c r="M176" s="75">
        <f t="shared" si="28"/>
        <v>46221</v>
      </c>
      <c r="N176" s="73" t="s">
        <v>25</v>
      </c>
      <c r="O176" s="74">
        <f t="shared" si="26"/>
        <v>475</v>
      </c>
      <c r="P176" s="78" t="s">
        <v>184</v>
      </c>
      <c r="Q176" s="79" t="str">
        <f t="shared" si="24"/>
        <v>SIM</v>
      </c>
    </row>
    <row r="177">
      <c r="B177" s="81" t="s">
        <v>279</v>
      </c>
      <c r="C177" s="72">
        <v>45289.0</v>
      </c>
      <c r="D177" s="73">
        <v>1.0</v>
      </c>
      <c r="E177" s="74" t="s">
        <v>280</v>
      </c>
      <c r="F177" s="75">
        <v>45492.0</v>
      </c>
      <c r="G177" s="76" t="s">
        <v>336</v>
      </c>
      <c r="H177" s="76" t="s">
        <v>337</v>
      </c>
      <c r="I177" s="73"/>
      <c r="J177" s="73"/>
      <c r="K177" s="77"/>
      <c r="L177" s="72"/>
      <c r="M177" s="75">
        <f t="shared" si="28"/>
        <v>46221</v>
      </c>
      <c r="N177" s="73" t="s">
        <v>25</v>
      </c>
      <c r="O177" s="74">
        <f t="shared" si="26"/>
        <v>475</v>
      </c>
      <c r="P177" s="78" t="s">
        <v>184</v>
      </c>
      <c r="Q177" s="79" t="str">
        <f t="shared" si="24"/>
        <v>SIM</v>
      </c>
    </row>
    <row r="178">
      <c r="B178" s="81" t="s">
        <v>279</v>
      </c>
      <c r="C178" s="72">
        <v>45289.0</v>
      </c>
      <c r="D178" s="73">
        <v>1.0</v>
      </c>
      <c r="E178" s="74" t="s">
        <v>280</v>
      </c>
      <c r="F178" s="75">
        <v>45492.0</v>
      </c>
      <c r="G178" s="76" t="s">
        <v>336</v>
      </c>
      <c r="H178" s="76" t="s">
        <v>338</v>
      </c>
      <c r="I178" s="73"/>
      <c r="J178" s="73"/>
      <c r="K178" s="77"/>
      <c r="L178" s="72"/>
      <c r="M178" s="75">
        <f t="shared" si="28"/>
        <v>46221</v>
      </c>
      <c r="N178" s="73" t="s">
        <v>25</v>
      </c>
      <c r="O178" s="74">
        <f t="shared" si="26"/>
        <v>475</v>
      </c>
      <c r="P178" s="78" t="s">
        <v>184</v>
      </c>
      <c r="Q178" s="79" t="str">
        <f t="shared" si="24"/>
        <v>SIM</v>
      </c>
    </row>
    <row r="179">
      <c r="B179" s="81" t="s">
        <v>279</v>
      </c>
      <c r="C179" s="72">
        <v>45289.0</v>
      </c>
      <c r="D179" s="73">
        <v>1.0</v>
      </c>
      <c r="E179" s="74" t="s">
        <v>280</v>
      </c>
      <c r="F179" s="75">
        <v>45492.0</v>
      </c>
      <c r="G179" s="76" t="s">
        <v>339</v>
      </c>
      <c r="H179" s="76" t="s">
        <v>340</v>
      </c>
      <c r="I179" s="73"/>
      <c r="J179" s="73"/>
      <c r="K179" s="77"/>
      <c r="L179" s="72"/>
      <c r="M179" s="75">
        <f t="shared" si="28"/>
        <v>46221</v>
      </c>
      <c r="N179" s="73" t="s">
        <v>25</v>
      </c>
      <c r="O179" s="74">
        <f t="shared" si="26"/>
        <v>475</v>
      </c>
      <c r="P179" s="78" t="s">
        <v>184</v>
      </c>
      <c r="Q179" s="79" t="str">
        <f t="shared" si="24"/>
        <v>SIM</v>
      </c>
    </row>
    <row r="180">
      <c r="B180" s="81" t="s">
        <v>279</v>
      </c>
      <c r="C180" s="72">
        <v>45289.0</v>
      </c>
      <c r="D180" s="73">
        <v>1.0</v>
      </c>
      <c r="E180" s="74" t="s">
        <v>280</v>
      </c>
      <c r="F180" s="75">
        <v>45492.0</v>
      </c>
      <c r="G180" s="76" t="s">
        <v>341</v>
      </c>
      <c r="H180" s="76" t="s">
        <v>342</v>
      </c>
      <c r="I180" s="73"/>
      <c r="J180" s="73"/>
      <c r="K180" s="77"/>
      <c r="L180" s="72"/>
      <c r="M180" s="75">
        <f t="shared" si="28"/>
        <v>46221</v>
      </c>
      <c r="N180" s="73" t="s">
        <v>25</v>
      </c>
      <c r="O180" s="74">
        <f t="shared" si="26"/>
        <v>475</v>
      </c>
      <c r="P180" s="78" t="s">
        <v>184</v>
      </c>
      <c r="Q180" s="79" t="str">
        <f t="shared" si="24"/>
        <v>SIM</v>
      </c>
    </row>
    <row r="181">
      <c r="B181" s="81" t="s">
        <v>279</v>
      </c>
      <c r="C181" s="72">
        <v>45289.0</v>
      </c>
      <c r="D181" s="73">
        <v>2.0</v>
      </c>
      <c r="E181" s="74" t="s">
        <v>280</v>
      </c>
      <c r="F181" s="75">
        <v>45492.0</v>
      </c>
      <c r="G181" s="76" t="s">
        <v>343</v>
      </c>
      <c r="H181" s="76" t="s">
        <v>344</v>
      </c>
      <c r="I181" s="73"/>
      <c r="J181" s="73"/>
      <c r="K181" s="77"/>
      <c r="L181" s="72"/>
      <c r="M181" s="75">
        <f t="shared" si="28"/>
        <v>46221</v>
      </c>
      <c r="N181" s="73" t="s">
        <v>25</v>
      </c>
      <c r="O181" s="74">
        <f t="shared" si="26"/>
        <v>475</v>
      </c>
      <c r="P181" s="78" t="s">
        <v>184</v>
      </c>
      <c r="Q181" s="79" t="str">
        <f t="shared" si="24"/>
        <v>SIM</v>
      </c>
    </row>
    <row r="182">
      <c r="B182" s="81" t="s">
        <v>279</v>
      </c>
      <c r="C182" s="72">
        <v>45289.0</v>
      </c>
      <c r="D182" s="73">
        <v>1.0</v>
      </c>
      <c r="E182" s="74" t="s">
        <v>280</v>
      </c>
      <c r="F182" s="75">
        <v>45492.0</v>
      </c>
      <c r="G182" s="76" t="s">
        <v>345</v>
      </c>
      <c r="H182" s="76" t="s">
        <v>346</v>
      </c>
      <c r="I182" s="73"/>
      <c r="J182" s="73"/>
      <c r="K182" s="77"/>
      <c r="L182" s="72"/>
      <c r="M182" s="75">
        <f t="shared" si="28"/>
        <v>46221</v>
      </c>
      <c r="N182" s="73" t="s">
        <v>25</v>
      </c>
      <c r="O182" s="74">
        <f t="shared" si="26"/>
        <v>475</v>
      </c>
      <c r="P182" s="78" t="s">
        <v>184</v>
      </c>
      <c r="Q182" s="79" t="str">
        <f t="shared" si="24"/>
        <v>SIM</v>
      </c>
    </row>
    <row r="183">
      <c r="B183" s="81" t="s">
        <v>279</v>
      </c>
      <c r="C183" s="72">
        <v>45289.0</v>
      </c>
      <c r="D183" s="73">
        <v>1.0</v>
      </c>
      <c r="E183" s="74" t="s">
        <v>280</v>
      </c>
      <c r="F183" s="75">
        <v>45492.0</v>
      </c>
      <c r="G183" s="76" t="s">
        <v>347</v>
      </c>
      <c r="H183" s="76" t="s">
        <v>348</v>
      </c>
      <c r="I183" s="73"/>
      <c r="J183" s="73"/>
      <c r="K183" s="77"/>
      <c r="L183" s="72"/>
      <c r="M183" s="75">
        <f t="shared" si="28"/>
        <v>46221</v>
      </c>
      <c r="N183" s="73" t="s">
        <v>25</v>
      </c>
      <c r="O183" s="74">
        <f t="shared" si="26"/>
        <v>475</v>
      </c>
      <c r="P183" s="78" t="s">
        <v>184</v>
      </c>
      <c r="Q183" s="79" t="str">
        <f t="shared" si="24"/>
        <v>SIM</v>
      </c>
    </row>
    <row r="184">
      <c r="B184" s="81" t="s">
        <v>279</v>
      </c>
      <c r="C184" s="72">
        <v>45289.0</v>
      </c>
      <c r="D184" s="73">
        <v>1.0</v>
      </c>
      <c r="E184" s="74" t="s">
        <v>280</v>
      </c>
      <c r="F184" s="75">
        <v>45492.0</v>
      </c>
      <c r="G184" s="76" t="s">
        <v>349</v>
      </c>
      <c r="H184" s="76" t="s">
        <v>350</v>
      </c>
      <c r="I184" s="73"/>
      <c r="J184" s="73"/>
      <c r="K184" s="77"/>
      <c r="L184" s="72"/>
      <c r="M184" s="75">
        <f t="shared" si="28"/>
        <v>46221</v>
      </c>
      <c r="N184" s="73" t="s">
        <v>25</v>
      </c>
      <c r="O184" s="74">
        <f t="shared" si="26"/>
        <v>475</v>
      </c>
      <c r="P184" s="78" t="s">
        <v>184</v>
      </c>
      <c r="Q184" s="79" t="str">
        <f t="shared" si="24"/>
        <v>SIM</v>
      </c>
    </row>
    <row r="185">
      <c r="B185" s="81" t="s">
        <v>279</v>
      </c>
      <c r="C185" s="72">
        <v>45289.0</v>
      </c>
      <c r="D185" s="73">
        <v>1.0</v>
      </c>
      <c r="E185" s="74" t="s">
        <v>280</v>
      </c>
      <c r="F185" s="75">
        <v>45492.0</v>
      </c>
      <c r="G185" s="76" t="s">
        <v>351</v>
      </c>
      <c r="H185" s="76" t="s">
        <v>352</v>
      </c>
      <c r="I185" s="73"/>
      <c r="J185" s="73"/>
      <c r="K185" s="77"/>
      <c r="L185" s="72"/>
      <c r="M185" s="75">
        <f t="shared" si="28"/>
        <v>46221</v>
      </c>
      <c r="N185" s="73" t="s">
        <v>25</v>
      </c>
      <c r="O185" s="74">
        <f t="shared" si="26"/>
        <v>475</v>
      </c>
      <c r="P185" s="78" t="s">
        <v>184</v>
      </c>
      <c r="Q185" s="79" t="str">
        <f t="shared" si="24"/>
        <v>SIM</v>
      </c>
    </row>
    <row r="186">
      <c r="B186" s="81" t="s">
        <v>279</v>
      </c>
      <c r="C186" s="72">
        <v>45289.0</v>
      </c>
      <c r="D186" s="73">
        <v>1.0</v>
      </c>
      <c r="E186" s="74" t="s">
        <v>280</v>
      </c>
      <c r="F186" s="75">
        <v>45492.0</v>
      </c>
      <c r="G186" s="76" t="s">
        <v>353</v>
      </c>
      <c r="H186" s="76" t="s">
        <v>354</v>
      </c>
      <c r="I186" s="73"/>
      <c r="J186" s="73"/>
      <c r="K186" s="77"/>
      <c r="L186" s="72"/>
      <c r="M186" s="75">
        <f t="shared" si="28"/>
        <v>46221</v>
      </c>
      <c r="N186" s="73" t="s">
        <v>25</v>
      </c>
      <c r="O186" s="74">
        <f t="shared" si="26"/>
        <v>475</v>
      </c>
      <c r="P186" s="78" t="s">
        <v>184</v>
      </c>
      <c r="Q186" s="79" t="str">
        <f t="shared" si="24"/>
        <v>SIM</v>
      </c>
    </row>
    <row r="187">
      <c r="B187" s="81" t="s">
        <v>279</v>
      </c>
      <c r="C187" s="72">
        <v>45289.0</v>
      </c>
      <c r="D187" s="73">
        <v>1.0</v>
      </c>
      <c r="E187" s="74" t="s">
        <v>280</v>
      </c>
      <c r="F187" s="75">
        <v>45492.0</v>
      </c>
      <c r="G187" s="76" t="s">
        <v>355</v>
      </c>
      <c r="H187" s="76" t="s">
        <v>356</v>
      </c>
      <c r="I187" s="73"/>
      <c r="J187" s="73"/>
      <c r="K187" s="77"/>
      <c r="L187" s="72"/>
      <c r="M187" s="75">
        <f t="shared" si="28"/>
        <v>46221</v>
      </c>
      <c r="N187" s="73" t="s">
        <v>25</v>
      </c>
      <c r="O187" s="74">
        <f t="shared" si="26"/>
        <v>475</v>
      </c>
      <c r="P187" s="78" t="s">
        <v>184</v>
      </c>
      <c r="Q187" s="79" t="str">
        <f t="shared" si="24"/>
        <v>SIM</v>
      </c>
    </row>
    <row r="188">
      <c r="B188" s="81" t="s">
        <v>279</v>
      </c>
      <c r="C188" s="72">
        <v>45289.0</v>
      </c>
      <c r="D188" s="73">
        <v>1.0</v>
      </c>
      <c r="E188" s="74" t="s">
        <v>280</v>
      </c>
      <c r="F188" s="75">
        <v>45492.0</v>
      </c>
      <c r="G188" s="76" t="s">
        <v>357</v>
      </c>
      <c r="H188" s="76" t="s">
        <v>358</v>
      </c>
      <c r="I188" s="73"/>
      <c r="J188" s="73"/>
      <c r="K188" s="77"/>
      <c r="L188" s="72"/>
      <c r="M188" s="75">
        <f t="shared" si="28"/>
        <v>46221</v>
      </c>
      <c r="N188" s="73" t="s">
        <v>25</v>
      </c>
      <c r="O188" s="74">
        <f t="shared" si="26"/>
        <v>475</v>
      </c>
      <c r="P188" s="73" t="s">
        <v>184</v>
      </c>
      <c r="Q188" s="79" t="str">
        <f t="shared" si="24"/>
        <v>SIM</v>
      </c>
    </row>
    <row r="189">
      <c r="B189" s="82" t="s">
        <v>359</v>
      </c>
      <c r="C189" s="83">
        <v>45588.0</v>
      </c>
      <c r="D189" s="84">
        <v>1.0</v>
      </c>
      <c r="E189" s="85" t="s">
        <v>360</v>
      </c>
      <c r="F189" s="86">
        <v>45737.0</v>
      </c>
      <c r="G189" s="87" t="s">
        <v>286</v>
      </c>
      <c r="H189" s="87" t="s">
        <v>361</v>
      </c>
      <c r="I189" s="73"/>
      <c r="J189" s="73"/>
      <c r="K189" s="77"/>
      <c r="L189" s="72"/>
      <c r="M189" s="75">
        <f t="shared" si="28"/>
        <v>46466</v>
      </c>
      <c r="N189" s="73" t="s">
        <v>25</v>
      </c>
      <c r="O189" s="74">
        <f t="shared" si="26"/>
        <v>720</v>
      </c>
      <c r="P189" s="73" t="s">
        <v>184</v>
      </c>
      <c r="Q189" s="79" t="str">
        <f t="shared" si="24"/>
        <v>SIM</v>
      </c>
    </row>
    <row r="190">
      <c r="B190" s="82" t="s">
        <v>359</v>
      </c>
      <c r="C190" s="83">
        <v>45588.0</v>
      </c>
      <c r="D190" s="84">
        <v>1.0</v>
      </c>
      <c r="E190" s="85" t="s">
        <v>360</v>
      </c>
      <c r="F190" s="86">
        <v>45737.0</v>
      </c>
      <c r="G190" s="87" t="s">
        <v>362</v>
      </c>
      <c r="H190" s="87" t="s">
        <v>363</v>
      </c>
      <c r="I190" s="73"/>
      <c r="J190" s="73"/>
      <c r="K190" s="77"/>
      <c r="L190" s="72"/>
      <c r="M190" s="75">
        <f t="shared" si="28"/>
        <v>46466</v>
      </c>
      <c r="N190" s="73" t="s">
        <v>25</v>
      </c>
      <c r="O190" s="74">
        <f t="shared" si="26"/>
        <v>720</v>
      </c>
      <c r="P190" s="73" t="s">
        <v>184</v>
      </c>
      <c r="Q190" s="79" t="str">
        <f t="shared" si="24"/>
        <v>SIM</v>
      </c>
    </row>
    <row r="191">
      <c r="B191" s="82" t="s">
        <v>359</v>
      </c>
      <c r="C191" s="83">
        <v>45588.0</v>
      </c>
      <c r="D191" s="84">
        <v>1.0</v>
      </c>
      <c r="E191" s="85" t="s">
        <v>360</v>
      </c>
      <c r="F191" s="86">
        <v>45737.0</v>
      </c>
      <c r="G191" s="87" t="s">
        <v>364</v>
      </c>
      <c r="H191" s="87" t="s">
        <v>365</v>
      </c>
      <c r="I191" s="73"/>
      <c r="J191" s="73"/>
      <c r="K191" s="77"/>
      <c r="L191" s="72"/>
      <c r="M191" s="75">
        <f t="shared" si="28"/>
        <v>46466</v>
      </c>
      <c r="N191" s="73" t="s">
        <v>25</v>
      </c>
      <c r="O191" s="74">
        <f t="shared" si="26"/>
        <v>720</v>
      </c>
      <c r="P191" s="73" t="s">
        <v>184</v>
      </c>
      <c r="Q191" s="79" t="str">
        <f t="shared" si="24"/>
        <v>SIM</v>
      </c>
    </row>
    <row r="192">
      <c r="B192" s="82" t="s">
        <v>359</v>
      </c>
      <c r="C192" s="83">
        <v>45588.0</v>
      </c>
      <c r="D192" s="84">
        <v>1.0</v>
      </c>
      <c r="E192" s="85" t="s">
        <v>360</v>
      </c>
      <c r="F192" s="86">
        <v>45737.0</v>
      </c>
      <c r="G192" s="87" t="s">
        <v>366</v>
      </c>
      <c r="H192" s="87" t="s">
        <v>367</v>
      </c>
      <c r="I192" s="73"/>
      <c r="J192" s="73"/>
      <c r="K192" s="77"/>
      <c r="L192" s="72"/>
      <c r="M192" s="75">
        <f t="shared" si="28"/>
        <v>46466</v>
      </c>
      <c r="N192" s="73" t="s">
        <v>25</v>
      </c>
      <c r="O192" s="74">
        <f t="shared" si="26"/>
        <v>720</v>
      </c>
      <c r="P192" s="73" t="s">
        <v>184</v>
      </c>
      <c r="Q192" s="79" t="str">
        <f t="shared" si="24"/>
        <v>SIM</v>
      </c>
    </row>
    <row r="193">
      <c r="B193" s="82" t="s">
        <v>359</v>
      </c>
      <c r="C193" s="83">
        <v>45588.0</v>
      </c>
      <c r="D193" s="84">
        <v>1.0</v>
      </c>
      <c r="E193" s="85" t="s">
        <v>360</v>
      </c>
      <c r="F193" s="86">
        <v>45737.0</v>
      </c>
      <c r="G193" s="87" t="s">
        <v>368</v>
      </c>
      <c r="H193" s="87" t="s">
        <v>369</v>
      </c>
      <c r="I193" s="73"/>
      <c r="J193" s="73"/>
      <c r="K193" s="77"/>
      <c r="L193" s="72"/>
      <c r="M193" s="75">
        <f t="shared" si="28"/>
        <v>46466</v>
      </c>
      <c r="N193" s="73" t="s">
        <v>25</v>
      </c>
      <c r="O193" s="74">
        <f t="shared" si="26"/>
        <v>720</v>
      </c>
      <c r="P193" s="73" t="s">
        <v>184</v>
      </c>
      <c r="Q193" s="79" t="str">
        <f t="shared" si="24"/>
        <v>SIM</v>
      </c>
    </row>
    <row r="194">
      <c r="B194" s="82" t="s">
        <v>359</v>
      </c>
      <c r="C194" s="83">
        <v>45588.0</v>
      </c>
      <c r="D194" s="84">
        <v>1.0</v>
      </c>
      <c r="E194" s="85" t="s">
        <v>360</v>
      </c>
      <c r="F194" s="86">
        <v>45737.0</v>
      </c>
      <c r="G194" s="87" t="s">
        <v>370</v>
      </c>
      <c r="H194" s="87" t="s">
        <v>371</v>
      </c>
      <c r="I194" s="73"/>
      <c r="J194" s="73"/>
      <c r="K194" s="77"/>
      <c r="L194" s="72"/>
      <c r="M194" s="75">
        <f t="shared" si="28"/>
        <v>46466</v>
      </c>
      <c r="N194" s="73" t="s">
        <v>25</v>
      </c>
      <c r="O194" s="74">
        <f t="shared" si="26"/>
        <v>720</v>
      </c>
      <c r="P194" s="73" t="s">
        <v>184</v>
      </c>
      <c r="Q194" s="79" t="str">
        <f t="shared" si="24"/>
        <v>SIM</v>
      </c>
    </row>
    <row r="195">
      <c r="B195" s="82" t="s">
        <v>359</v>
      </c>
      <c r="C195" s="83">
        <v>45588.0</v>
      </c>
      <c r="D195" s="84">
        <v>2.0</v>
      </c>
      <c r="E195" s="85" t="s">
        <v>360</v>
      </c>
      <c r="F195" s="86">
        <v>45737.0</v>
      </c>
      <c r="G195" s="87" t="s">
        <v>372</v>
      </c>
      <c r="H195" s="87" t="s">
        <v>373</v>
      </c>
      <c r="I195" s="73"/>
      <c r="J195" s="73"/>
      <c r="K195" s="77"/>
      <c r="L195" s="72"/>
      <c r="M195" s="75">
        <f t="shared" si="28"/>
        <v>46466</v>
      </c>
      <c r="N195" s="73" t="s">
        <v>25</v>
      </c>
      <c r="O195" s="74">
        <f t="shared" si="26"/>
        <v>720</v>
      </c>
      <c r="P195" s="73" t="s">
        <v>184</v>
      </c>
      <c r="Q195" s="79" t="str">
        <f t="shared" si="24"/>
        <v>SIM</v>
      </c>
    </row>
    <row r="196">
      <c r="B196" s="82" t="s">
        <v>359</v>
      </c>
      <c r="C196" s="83">
        <v>45588.0</v>
      </c>
      <c r="D196" s="84">
        <v>1.0</v>
      </c>
      <c r="E196" s="85" t="s">
        <v>360</v>
      </c>
      <c r="F196" s="86">
        <v>45737.0</v>
      </c>
      <c r="G196" s="87" t="s">
        <v>374</v>
      </c>
      <c r="H196" s="87" t="s">
        <v>375</v>
      </c>
      <c r="I196" s="73"/>
      <c r="J196" s="73"/>
      <c r="K196" s="77"/>
      <c r="L196" s="72"/>
      <c r="M196" s="75">
        <f t="shared" si="28"/>
        <v>46466</v>
      </c>
      <c r="N196" s="73" t="s">
        <v>25</v>
      </c>
      <c r="O196" s="74">
        <f t="shared" si="26"/>
        <v>720</v>
      </c>
      <c r="P196" s="73" t="s">
        <v>184</v>
      </c>
      <c r="Q196" s="79" t="str">
        <f t="shared" si="24"/>
        <v>SIM</v>
      </c>
    </row>
    <row r="197">
      <c r="B197" s="82" t="s">
        <v>359</v>
      </c>
      <c r="C197" s="83">
        <v>45588.0</v>
      </c>
      <c r="D197" s="84">
        <v>1.0</v>
      </c>
      <c r="E197" s="85" t="s">
        <v>360</v>
      </c>
      <c r="F197" s="86">
        <v>45737.0</v>
      </c>
      <c r="G197" s="87" t="s">
        <v>376</v>
      </c>
      <c r="H197" s="87" t="s">
        <v>377</v>
      </c>
      <c r="I197" s="73"/>
      <c r="J197" s="73"/>
      <c r="K197" s="77"/>
      <c r="L197" s="72"/>
      <c r="M197" s="75">
        <f t="shared" si="28"/>
        <v>46466</v>
      </c>
      <c r="N197" s="73" t="s">
        <v>25</v>
      </c>
      <c r="O197" s="74">
        <f t="shared" si="26"/>
        <v>720</v>
      </c>
      <c r="P197" s="73" t="s">
        <v>184</v>
      </c>
      <c r="Q197" s="79" t="str">
        <f t="shared" si="24"/>
        <v>SIM</v>
      </c>
    </row>
    <row r="198">
      <c r="B198" s="82" t="s">
        <v>359</v>
      </c>
      <c r="C198" s="83">
        <v>45588.0</v>
      </c>
      <c r="D198" s="84">
        <v>1.0</v>
      </c>
      <c r="E198" s="85" t="s">
        <v>360</v>
      </c>
      <c r="F198" s="86">
        <v>45737.0</v>
      </c>
      <c r="G198" s="87" t="s">
        <v>378</v>
      </c>
      <c r="H198" s="87" t="s">
        <v>379</v>
      </c>
      <c r="I198" s="73"/>
      <c r="J198" s="73"/>
      <c r="K198" s="77"/>
      <c r="L198" s="72"/>
      <c r="M198" s="75">
        <f t="shared" si="28"/>
        <v>46466</v>
      </c>
      <c r="N198" s="73" t="s">
        <v>25</v>
      </c>
      <c r="O198" s="74">
        <f t="shared" si="26"/>
        <v>720</v>
      </c>
      <c r="P198" s="73" t="s">
        <v>184</v>
      </c>
      <c r="Q198" s="79" t="str">
        <f t="shared" si="24"/>
        <v>SIM</v>
      </c>
    </row>
    <row r="199">
      <c r="B199" s="82" t="s">
        <v>359</v>
      </c>
      <c r="C199" s="83">
        <v>45588.0</v>
      </c>
      <c r="D199" s="84">
        <v>1.0</v>
      </c>
      <c r="E199" s="85" t="s">
        <v>360</v>
      </c>
      <c r="F199" s="86">
        <v>45737.0</v>
      </c>
      <c r="G199" s="87" t="s">
        <v>380</v>
      </c>
      <c r="H199" s="87" t="s">
        <v>381</v>
      </c>
      <c r="I199" s="73"/>
      <c r="J199" s="73"/>
      <c r="K199" s="77"/>
      <c r="L199" s="72"/>
      <c r="M199" s="75">
        <f t="shared" si="28"/>
        <v>46466</v>
      </c>
      <c r="N199" s="73" t="s">
        <v>25</v>
      </c>
      <c r="O199" s="74">
        <f t="shared" si="26"/>
        <v>720</v>
      </c>
      <c r="P199" s="73" t="s">
        <v>184</v>
      </c>
      <c r="Q199" s="79" t="str">
        <f t="shared" si="24"/>
        <v>SIM</v>
      </c>
    </row>
    <row r="200">
      <c r="B200" s="82" t="s">
        <v>359</v>
      </c>
      <c r="C200" s="83">
        <v>45588.0</v>
      </c>
      <c r="D200" s="84">
        <v>1.0</v>
      </c>
      <c r="E200" s="85" t="s">
        <v>360</v>
      </c>
      <c r="F200" s="86">
        <v>45737.0</v>
      </c>
      <c r="G200" s="87" t="s">
        <v>380</v>
      </c>
      <c r="H200" s="87" t="s">
        <v>382</v>
      </c>
      <c r="I200" s="73"/>
      <c r="J200" s="73"/>
      <c r="K200" s="77"/>
      <c r="L200" s="72"/>
      <c r="M200" s="75">
        <f t="shared" si="28"/>
        <v>46466</v>
      </c>
      <c r="N200" s="73" t="s">
        <v>25</v>
      </c>
      <c r="O200" s="74">
        <f t="shared" si="26"/>
        <v>720</v>
      </c>
      <c r="P200" s="73" t="s">
        <v>184</v>
      </c>
      <c r="Q200" s="79" t="str">
        <f t="shared" si="24"/>
        <v>SIM</v>
      </c>
    </row>
    <row r="201">
      <c r="B201" s="82" t="s">
        <v>359</v>
      </c>
      <c r="C201" s="83">
        <v>45588.0</v>
      </c>
      <c r="D201" s="84">
        <v>1.0</v>
      </c>
      <c r="E201" s="85" t="s">
        <v>360</v>
      </c>
      <c r="F201" s="86">
        <v>45737.0</v>
      </c>
      <c r="G201" s="87" t="s">
        <v>380</v>
      </c>
      <c r="H201" s="87" t="s">
        <v>383</v>
      </c>
      <c r="I201" s="73"/>
      <c r="J201" s="73"/>
      <c r="K201" s="77"/>
      <c r="L201" s="72"/>
      <c r="M201" s="75">
        <f t="shared" si="28"/>
        <v>46466</v>
      </c>
      <c r="N201" s="73" t="s">
        <v>25</v>
      </c>
      <c r="O201" s="74">
        <f t="shared" si="26"/>
        <v>720</v>
      </c>
      <c r="P201" s="73" t="s">
        <v>184</v>
      </c>
      <c r="Q201" s="79" t="str">
        <f t="shared" si="24"/>
        <v>SIM</v>
      </c>
    </row>
    <row r="202">
      <c r="B202" s="82" t="s">
        <v>359</v>
      </c>
      <c r="C202" s="83">
        <v>45588.0</v>
      </c>
      <c r="D202" s="84">
        <v>1.0</v>
      </c>
      <c r="E202" s="85" t="s">
        <v>360</v>
      </c>
      <c r="F202" s="86">
        <v>45737.0</v>
      </c>
      <c r="G202" s="87" t="s">
        <v>380</v>
      </c>
      <c r="H202" s="87" t="s">
        <v>384</v>
      </c>
      <c r="I202" s="73"/>
      <c r="J202" s="73"/>
      <c r="K202" s="77"/>
      <c r="L202" s="72"/>
      <c r="M202" s="75">
        <f t="shared" si="28"/>
        <v>46466</v>
      </c>
      <c r="N202" s="73" t="s">
        <v>25</v>
      </c>
      <c r="O202" s="74">
        <f t="shared" si="26"/>
        <v>720</v>
      </c>
      <c r="P202" s="73" t="s">
        <v>184</v>
      </c>
      <c r="Q202" s="79" t="str">
        <f t="shared" si="24"/>
        <v>SIM</v>
      </c>
    </row>
    <row r="203">
      <c r="B203" s="82" t="s">
        <v>359</v>
      </c>
      <c r="C203" s="83">
        <v>45588.0</v>
      </c>
      <c r="D203" s="84">
        <v>1.0</v>
      </c>
      <c r="E203" s="85" t="s">
        <v>360</v>
      </c>
      <c r="F203" s="86">
        <v>45737.0</v>
      </c>
      <c r="G203" s="87" t="s">
        <v>319</v>
      </c>
      <c r="H203" s="87" t="s">
        <v>385</v>
      </c>
      <c r="I203" s="73"/>
      <c r="J203" s="73"/>
      <c r="K203" s="77"/>
      <c r="L203" s="72"/>
      <c r="M203" s="75">
        <f t="shared" si="28"/>
        <v>46466</v>
      </c>
      <c r="N203" s="73" t="s">
        <v>25</v>
      </c>
      <c r="O203" s="74">
        <f t="shared" si="26"/>
        <v>720</v>
      </c>
      <c r="P203" s="73" t="s">
        <v>184</v>
      </c>
      <c r="Q203" s="79" t="str">
        <f t="shared" si="24"/>
        <v>SIM</v>
      </c>
    </row>
    <row r="204">
      <c r="B204" s="82" t="s">
        <v>359</v>
      </c>
      <c r="C204" s="83">
        <v>45588.0</v>
      </c>
      <c r="D204" s="84">
        <v>1.0</v>
      </c>
      <c r="E204" s="85" t="s">
        <v>360</v>
      </c>
      <c r="F204" s="86">
        <v>45737.0</v>
      </c>
      <c r="G204" s="87" t="s">
        <v>386</v>
      </c>
      <c r="H204" s="87" t="s">
        <v>387</v>
      </c>
      <c r="I204" s="73"/>
      <c r="J204" s="73"/>
      <c r="K204" s="77"/>
      <c r="L204" s="72"/>
      <c r="M204" s="75">
        <f t="shared" si="28"/>
        <v>46466</v>
      </c>
      <c r="N204" s="73" t="s">
        <v>25</v>
      </c>
      <c r="O204" s="74">
        <f t="shared" si="26"/>
        <v>720</v>
      </c>
      <c r="P204" s="73" t="s">
        <v>184</v>
      </c>
      <c r="Q204" s="79" t="str">
        <f t="shared" si="24"/>
        <v>SIM</v>
      </c>
    </row>
    <row r="205">
      <c r="B205" s="82" t="s">
        <v>359</v>
      </c>
      <c r="C205" s="83">
        <v>45588.0</v>
      </c>
      <c r="D205" s="84">
        <v>1.0</v>
      </c>
      <c r="E205" s="85" t="s">
        <v>360</v>
      </c>
      <c r="F205" s="86">
        <v>45737.0</v>
      </c>
      <c r="G205" s="87" t="s">
        <v>388</v>
      </c>
      <c r="H205" s="87" t="s">
        <v>389</v>
      </c>
      <c r="I205" s="73"/>
      <c r="J205" s="73"/>
      <c r="K205" s="77"/>
      <c r="L205" s="72"/>
      <c r="M205" s="75">
        <f t="shared" si="28"/>
        <v>46466</v>
      </c>
      <c r="N205" s="73" t="s">
        <v>25</v>
      </c>
      <c r="O205" s="74">
        <f t="shared" si="26"/>
        <v>720</v>
      </c>
      <c r="P205" s="73" t="s">
        <v>184</v>
      </c>
      <c r="Q205" s="79" t="str">
        <f t="shared" si="24"/>
        <v>SIM</v>
      </c>
    </row>
    <row r="206">
      <c r="B206" s="82" t="s">
        <v>359</v>
      </c>
      <c r="C206" s="83">
        <v>45588.0</v>
      </c>
      <c r="D206" s="84">
        <v>1.0</v>
      </c>
      <c r="E206" s="85" t="s">
        <v>360</v>
      </c>
      <c r="F206" s="86">
        <v>45737.0</v>
      </c>
      <c r="G206" s="87" t="s">
        <v>390</v>
      </c>
      <c r="H206" s="87" t="s">
        <v>391</v>
      </c>
      <c r="I206" s="73"/>
      <c r="J206" s="73"/>
      <c r="K206" s="77"/>
      <c r="L206" s="72"/>
      <c r="M206" s="75">
        <f t="shared" si="28"/>
        <v>46466</v>
      </c>
      <c r="N206" s="73" t="s">
        <v>25</v>
      </c>
      <c r="O206" s="74">
        <f t="shared" si="26"/>
        <v>720</v>
      </c>
      <c r="P206" s="73" t="s">
        <v>184</v>
      </c>
      <c r="Q206" s="79" t="str">
        <f t="shared" si="24"/>
        <v>SIM</v>
      </c>
    </row>
    <row r="207">
      <c r="B207" s="82" t="s">
        <v>359</v>
      </c>
      <c r="C207" s="83">
        <v>45588.0</v>
      </c>
      <c r="D207" s="84">
        <v>1.0</v>
      </c>
      <c r="E207" s="85" t="s">
        <v>360</v>
      </c>
      <c r="F207" s="86">
        <v>45737.0</v>
      </c>
      <c r="G207" s="88" t="s">
        <v>392</v>
      </c>
      <c r="H207" s="88" t="s">
        <v>393</v>
      </c>
      <c r="I207" s="78"/>
      <c r="J207" s="78"/>
      <c r="K207" s="89"/>
      <c r="L207" s="90"/>
      <c r="M207" s="75">
        <f t="shared" si="28"/>
        <v>46466</v>
      </c>
      <c r="N207" s="73" t="s">
        <v>25</v>
      </c>
      <c r="O207" s="74">
        <f t="shared" si="26"/>
        <v>720</v>
      </c>
      <c r="P207" s="73" t="s">
        <v>184</v>
      </c>
      <c r="Q207" s="79" t="str">
        <f t="shared" si="24"/>
        <v>SIM</v>
      </c>
    </row>
    <row r="208">
      <c r="B208" s="82" t="s">
        <v>359</v>
      </c>
      <c r="C208" s="83">
        <v>45588.0</v>
      </c>
      <c r="D208" s="84">
        <v>1.0</v>
      </c>
      <c r="E208" s="85" t="s">
        <v>360</v>
      </c>
      <c r="F208" s="86">
        <v>45737.0</v>
      </c>
      <c r="G208" s="88" t="s">
        <v>392</v>
      </c>
      <c r="H208" s="88" t="s">
        <v>394</v>
      </c>
      <c r="I208" s="78"/>
      <c r="J208" s="78"/>
      <c r="K208" s="89"/>
      <c r="L208" s="90"/>
      <c r="M208" s="75">
        <f t="shared" si="28"/>
        <v>46466</v>
      </c>
      <c r="N208" s="73" t="s">
        <v>25</v>
      </c>
      <c r="O208" s="74">
        <f t="shared" si="26"/>
        <v>720</v>
      </c>
      <c r="P208" s="73" t="s">
        <v>184</v>
      </c>
      <c r="Q208" s="79" t="str">
        <f t="shared" si="24"/>
        <v>SIM</v>
      </c>
    </row>
    <row r="209">
      <c r="B209" s="82" t="s">
        <v>359</v>
      </c>
      <c r="C209" s="83">
        <v>45588.0</v>
      </c>
      <c r="D209" s="84">
        <v>1.0</v>
      </c>
      <c r="E209" s="85" t="s">
        <v>360</v>
      </c>
      <c r="F209" s="86">
        <v>45737.0</v>
      </c>
      <c r="G209" s="88" t="s">
        <v>395</v>
      </c>
      <c r="H209" s="88" t="s">
        <v>396</v>
      </c>
      <c r="I209" s="78"/>
      <c r="J209" s="78"/>
      <c r="K209" s="89"/>
      <c r="L209" s="90"/>
      <c r="M209" s="75">
        <f t="shared" si="28"/>
        <v>46466</v>
      </c>
      <c r="N209" s="73" t="s">
        <v>25</v>
      </c>
      <c r="O209" s="74">
        <f t="shared" si="26"/>
        <v>720</v>
      </c>
      <c r="P209" s="73" t="s">
        <v>184</v>
      </c>
      <c r="Q209" s="79" t="str">
        <f t="shared" si="24"/>
        <v>SIM</v>
      </c>
    </row>
    <row r="210">
      <c r="B210" s="82" t="s">
        <v>359</v>
      </c>
      <c r="C210" s="83">
        <v>45588.0</v>
      </c>
      <c r="D210" s="84">
        <v>2.0</v>
      </c>
      <c r="E210" s="85" t="s">
        <v>360</v>
      </c>
      <c r="F210" s="86">
        <v>45737.0</v>
      </c>
      <c r="G210" s="88" t="s">
        <v>397</v>
      </c>
      <c r="H210" s="88" t="s">
        <v>398</v>
      </c>
      <c r="I210" s="78"/>
      <c r="J210" s="78"/>
      <c r="K210" s="89"/>
      <c r="L210" s="90"/>
      <c r="M210" s="75">
        <f t="shared" si="28"/>
        <v>46466</v>
      </c>
      <c r="N210" s="73" t="s">
        <v>25</v>
      </c>
      <c r="O210" s="74">
        <f t="shared" si="26"/>
        <v>720</v>
      </c>
      <c r="P210" s="73" t="s">
        <v>184</v>
      </c>
      <c r="Q210" s="79" t="str">
        <f t="shared" si="24"/>
        <v>SIM</v>
      </c>
    </row>
    <row r="211">
      <c r="B211" s="82" t="s">
        <v>359</v>
      </c>
      <c r="C211" s="83">
        <v>45588.0</v>
      </c>
      <c r="D211" s="84">
        <v>1.0</v>
      </c>
      <c r="E211" s="85" t="s">
        <v>360</v>
      </c>
      <c r="F211" s="86">
        <v>45737.0</v>
      </c>
      <c r="G211" s="88" t="s">
        <v>399</v>
      </c>
      <c r="H211" s="88" t="s">
        <v>400</v>
      </c>
      <c r="I211" s="78"/>
      <c r="J211" s="78"/>
      <c r="K211" s="89"/>
      <c r="L211" s="90"/>
      <c r="M211" s="75">
        <f t="shared" si="28"/>
        <v>46466</v>
      </c>
      <c r="N211" s="73" t="s">
        <v>25</v>
      </c>
      <c r="O211" s="74">
        <f t="shared" si="26"/>
        <v>720</v>
      </c>
      <c r="P211" s="73" t="s">
        <v>184</v>
      </c>
      <c r="Q211" s="79" t="str">
        <f t="shared" si="24"/>
        <v>SIM</v>
      </c>
    </row>
    <row r="212">
      <c r="B212" s="82" t="s">
        <v>359</v>
      </c>
      <c r="C212" s="83">
        <v>45588.0</v>
      </c>
      <c r="D212" s="84">
        <v>2.0</v>
      </c>
      <c r="E212" s="85" t="s">
        <v>360</v>
      </c>
      <c r="F212" s="86">
        <v>45737.0</v>
      </c>
      <c r="G212" s="88" t="s">
        <v>401</v>
      </c>
      <c r="H212" s="88" t="s">
        <v>402</v>
      </c>
      <c r="I212" s="78"/>
      <c r="J212" s="78"/>
      <c r="K212" s="89"/>
      <c r="L212" s="90"/>
      <c r="M212" s="75">
        <f t="shared" si="28"/>
        <v>46466</v>
      </c>
      <c r="N212" s="73" t="s">
        <v>25</v>
      </c>
      <c r="O212" s="74">
        <f t="shared" si="26"/>
        <v>720</v>
      </c>
      <c r="P212" s="73" t="s">
        <v>184</v>
      </c>
      <c r="Q212" s="79" t="str">
        <f t="shared" si="24"/>
        <v>SIM</v>
      </c>
    </row>
    <row r="213">
      <c r="B213" s="82" t="s">
        <v>359</v>
      </c>
      <c r="C213" s="83">
        <v>45588.0</v>
      </c>
      <c r="D213" s="84">
        <v>1.0</v>
      </c>
      <c r="E213" s="85" t="s">
        <v>360</v>
      </c>
      <c r="F213" s="86">
        <v>45737.0</v>
      </c>
      <c r="G213" s="88" t="s">
        <v>343</v>
      </c>
      <c r="H213" s="88" t="s">
        <v>403</v>
      </c>
      <c r="I213" s="78"/>
      <c r="J213" s="78"/>
      <c r="K213" s="89"/>
      <c r="L213" s="90"/>
      <c r="M213" s="75">
        <f t="shared" si="28"/>
        <v>46466</v>
      </c>
      <c r="N213" s="73" t="s">
        <v>25</v>
      </c>
      <c r="O213" s="74">
        <f t="shared" si="26"/>
        <v>720</v>
      </c>
      <c r="P213" s="73" t="s">
        <v>184</v>
      </c>
      <c r="Q213" s="79" t="str">
        <f t="shared" si="24"/>
        <v>SIM</v>
      </c>
    </row>
    <row r="214">
      <c r="B214" s="82" t="s">
        <v>359</v>
      </c>
      <c r="C214" s="83">
        <v>45588.0</v>
      </c>
      <c r="D214" s="84">
        <v>1.0</v>
      </c>
      <c r="E214" s="85" t="s">
        <v>360</v>
      </c>
      <c r="F214" s="86">
        <v>45737.0</v>
      </c>
      <c r="G214" s="88" t="s">
        <v>349</v>
      </c>
      <c r="H214" s="88" t="s">
        <v>350</v>
      </c>
      <c r="I214" s="78"/>
      <c r="J214" s="78"/>
      <c r="K214" s="89"/>
      <c r="L214" s="90"/>
      <c r="M214" s="75">
        <f t="shared" si="28"/>
        <v>46466</v>
      </c>
      <c r="N214" s="73" t="s">
        <v>25</v>
      </c>
      <c r="O214" s="74">
        <f t="shared" si="26"/>
        <v>720</v>
      </c>
      <c r="P214" s="73" t="s">
        <v>184</v>
      </c>
      <c r="Q214" s="79" t="str">
        <f t="shared" si="24"/>
        <v>SIM</v>
      </c>
    </row>
    <row r="215">
      <c r="B215" s="82" t="s">
        <v>359</v>
      </c>
      <c r="C215" s="83">
        <v>45588.0</v>
      </c>
      <c r="D215" s="84">
        <v>1.0</v>
      </c>
      <c r="E215" s="85" t="s">
        <v>360</v>
      </c>
      <c r="F215" s="86">
        <v>45737.0</v>
      </c>
      <c r="G215" s="88" t="s">
        <v>404</v>
      </c>
      <c r="H215" s="88" t="s">
        <v>405</v>
      </c>
      <c r="I215" s="78"/>
      <c r="J215" s="78"/>
      <c r="K215" s="89"/>
      <c r="L215" s="90"/>
      <c r="M215" s="75">
        <f t="shared" si="28"/>
        <v>46466</v>
      </c>
      <c r="N215" s="73" t="s">
        <v>25</v>
      </c>
      <c r="O215" s="74">
        <f t="shared" si="26"/>
        <v>720</v>
      </c>
      <c r="P215" s="73" t="s">
        <v>184</v>
      </c>
      <c r="Q215" s="79" t="str">
        <f t="shared" si="24"/>
        <v>SIM</v>
      </c>
    </row>
    <row r="216">
      <c r="B216" s="82" t="s">
        <v>359</v>
      </c>
      <c r="C216" s="83">
        <v>45588.0</v>
      </c>
      <c r="D216" s="84">
        <v>1.0</v>
      </c>
      <c r="E216" s="85" t="s">
        <v>360</v>
      </c>
      <c r="F216" s="86">
        <v>45737.0</v>
      </c>
      <c r="G216" s="88" t="s">
        <v>406</v>
      </c>
      <c r="H216" s="88" t="s">
        <v>407</v>
      </c>
      <c r="I216" s="78"/>
      <c r="J216" s="78"/>
      <c r="K216" s="89"/>
      <c r="L216" s="90"/>
      <c r="M216" s="75">
        <f t="shared" si="28"/>
        <v>46466</v>
      </c>
      <c r="N216" s="73" t="s">
        <v>25</v>
      </c>
      <c r="O216" s="74">
        <f t="shared" si="26"/>
        <v>720</v>
      </c>
      <c r="P216" s="73" t="s">
        <v>184</v>
      </c>
      <c r="Q216" s="79" t="str">
        <f t="shared" si="24"/>
        <v>SIM</v>
      </c>
    </row>
    <row r="217">
      <c r="B217" s="82" t="s">
        <v>359</v>
      </c>
      <c r="C217" s="83">
        <v>45588.0</v>
      </c>
      <c r="D217" s="84">
        <v>1.0</v>
      </c>
      <c r="E217" s="85" t="s">
        <v>360</v>
      </c>
      <c r="F217" s="86">
        <v>45737.0</v>
      </c>
      <c r="G217" s="88" t="s">
        <v>408</v>
      </c>
      <c r="H217" s="88" t="s">
        <v>409</v>
      </c>
      <c r="I217" s="78"/>
      <c r="J217" s="78"/>
      <c r="K217" s="89"/>
      <c r="L217" s="90"/>
      <c r="M217" s="75">
        <f t="shared" si="28"/>
        <v>46466</v>
      </c>
      <c r="N217" s="73" t="s">
        <v>25</v>
      </c>
      <c r="O217" s="74">
        <f t="shared" si="26"/>
        <v>720</v>
      </c>
      <c r="P217" s="73" t="s">
        <v>184</v>
      </c>
      <c r="Q217" s="79" t="str">
        <f t="shared" si="24"/>
        <v>SIM</v>
      </c>
    </row>
    <row r="218">
      <c r="B218" s="82" t="s">
        <v>359</v>
      </c>
      <c r="C218" s="83">
        <v>45588.0</v>
      </c>
      <c r="D218" s="84">
        <v>1.0</v>
      </c>
      <c r="E218" s="85" t="s">
        <v>360</v>
      </c>
      <c r="F218" s="86">
        <v>45737.0</v>
      </c>
      <c r="G218" s="88" t="s">
        <v>408</v>
      </c>
      <c r="H218" s="88" t="s">
        <v>410</v>
      </c>
      <c r="I218" s="78"/>
      <c r="J218" s="78"/>
      <c r="K218" s="89"/>
      <c r="L218" s="90"/>
      <c r="M218" s="75">
        <f t="shared" si="28"/>
        <v>46466</v>
      </c>
      <c r="N218" s="73" t="s">
        <v>25</v>
      </c>
      <c r="O218" s="74">
        <f t="shared" si="26"/>
        <v>720</v>
      </c>
      <c r="P218" s="73" t="s">
        <v>184</v>
      </c>
      <c r="Q218" s="79" t="str">
        <f t="shared" si="24"/>
        <v>SIM</v>
      </c>
    </row>
    <row r="219">
      <c r="B219" s="82" t="s">
        <v>359</v>
      </c>
      <c r="C219" s="83">
        <v>45588.0</v>
      </c>
      <c r="D219" s="84">
        <v>1.0</v>
      </c>
      <c r="E219" s="85" t="s">
        <v>360</v>
      </c>
      <c r="F219" s="86">
        <v>45737.0</v>
      </c>
      <c r="G219" s="88" t="s">
        <v>345</v>
      </c>
      <c r="H219" s="88" t="s">
        <v>411</v>
      </c>
      <c r="I219" s="78"/>
      <c r="J219" s="78"/>
      <c r="K219" s="89"/>
      <c r="L219" s="90"/>
      <c r="M219" s="75">
        <f t="shared" si="28"/>
        <v>46466</v>
      </c>
      <c r="N219" s="73" t="s">
        <v>25</v>
      </c>
      <c r="O219" s="74">
        <f t="shared" si="26"/>
        <v>720</v>
      </c>
      <c r="P219" s="73" t="s">
        <v>184</v>
      </c>
      <c r="Q219" s="79" t="str">
        <f t="shared" si="24"/>
        <v>SIM</v>
      </c>
    </row>
    <row r="220">
      <c r="B220" s="91" t="s">
        <v>359</v>
      </c>
      <c r="C220" s="92">
        <v>45588.0</v>
      </c>
      <c r="D220" s="93">
        <v>1.0</v>
      </c>
      <c r="E220" s="94" t="s">
        <v>360</v>
      </c>
      <c r="F220" s="95">
        <v>45737.0</v>
      </c>
      <c r="G220" s="88" t="s">
        <v>357</v>
      </c>
      <c r="H220" s="88" t="s">
        <v>412</v>
      </c>
      <c r="I220" s="78"/>
      <c r="J220" s="78"/>
      <c r="K220" s="89"/>
      <c r="L220" s="90"/>
      <c r="M220" s="75">
        <f t="shared" si="28"/>
        <v>46466</v>
      </c>
      <c r="N220" s="73" t="s">
        <v>25</v>
      </c>
      <c r="O220" s="74">
        <f t="shared" si="26"/>
        <v>720</v>
      </c>
      <c r="P220" s="73" t="s">
        <v>184</v>
      </c>
      <c r="Q220" s="79" t="str">
        <f t="shared" si="24"/>
        <v>SIM</v>
      </c>
    </row>
    <row r="221" ht="15.75" customHeight="1">
      <c r="B221" s="96" t="s">
        <v>413</v>
      </c>
      <c r="C221" s="97"/>
      <c r="D221" s="98">
        <f>SUMIF(Q8:Q188,"SIM",D8:D188)</f>
        <v>86</v>
      </c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100" t="s">
        <v>184</v>
      </c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</sheetData>
  <autoFilter ref="$B$7:$Q$220">
    <filterColumn colId="15">
      <filters>
        <filter val="SIM"/>
      </filters>
    </filterColumn>
  </autoFilter>
  <mergeCells count="6">
    <mergeCell ref="B2:Q2"/>
    <mergeCell ref="B3:Q3"/>
    <mergeCell ref="C4:Q4"/>
    <mergeCell ref="C5:Q5"/>
    <mergeCell ref="B6:Q6"/>
    <mergeCell ref="B221:C221"/>
  </mergeCells>
  <conditionalFormatting sqref="O112:O220">
    <cfRule type="cellIs" dxfId="0" priority="1" operator="lessThan">
      <formula>0</formula>
    </cfRule>
  </conditionalFormatting>
  <conditionalFormatting sqref="O46:P81">
    <cfRule type="cellIs" dxfId="0" priority="2" operator="lessThan">
      <formula>0</formula>
    </cfRule>
  </conditionalFormatting>
  <conditionalFormatting sqref="O46:Q81">
    <cfRule type="cellIs" dxfId="1" priority="3" operator="between">
      <formula>0</formula>
      <formula>60</formula>
    </cfRule>
  </conditionalFormatting>
  <conditionalFormatting sqref="P46:P81">
    <cfRule type="cellIs" dxfId="2" priority="4" operator="equal">
      <formula>"SIM"</formula>
    </cfRule>
  </conditionalFormatting>
  <conditionalFormatting sqref="P82:P220">
    <cfRule type="cellIs" dxfId="2" priority="5" operator="equal">
      <formula>"SIM"</formula>
    </cfRule>
  </conditionalFormatting>
  <conditionalFormatting sqref="P83:P220">
    <cfRule type="cellIs" dxfId="0" priority="6" operator="lessThan">
      <formula>0</formula>
    </cfRule>
  </conditionalFormatting>
  <conditionalFormatting sqref="P83:P220">
    <cfRule type="cellIs" dxfId="1" priority="7" operator="between">
      <formula>0</formula>
      <formula>60</formula>
    </cfRule>
  </conditionalFormatting>
  <conditionalFormatting sqref="Q46:Q220">
    <cfRule type="cellIs" dxfId="0" priority="8" operator="equal">
      <formula>"NÃO"</formula>
    </cfRule>
  </conditionalFormatting>
  <printOptions/>
  <pageMargins bottom="0.78740157480315" footer="0.0" header="0.0" left="0.511811023622047" right="0.511811023622047" top="0.78740157480315"/>
  <pageSetup paperSize="9" orientation="portrait"/>
  <rowBreaks count="1" manualBreakCount="1">
    <brk id="81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7.0" topLeftCell="B8" activePane="bottomRight" state="frozen"/>
      <selection activeCell="B1" sqref="B1" pane="topRight"/>
      <selection activeCell="A8" sqref="A8" pane="bottomLeft"/>
      <selection activeCell="B8" sqref="B8" pane="bottomRight"/>
    </sheetView>
  </sheetViews>
  <sheetFormatPr customHeight="1" defaultColWidth="14.43" defaultRowHeight="15.0"/>
  <cols>
    <col customWidth="1" min="1" max="1" width="8.71"/>
    <col customWidth="1" min="2" max="3" width="10.71"/>
    <col customWidth="1" min="4" max="4" width="12.14"/>
    <col customWidth="1" min="5" max="5" width="13.71"/>
    <col customWidth="1" min="6" max="6" width="10.71"/>
    <col customWidth="1" min="7" max="7" width="12.71"/>
    <col customWidth="1" min="8" max="8" width="25.71"/>
    <col customWidth="1" hidden="1" min="9" max="10" width="10.71"/>
    <col customWidth="1" min="11" max="11" width="12.71"/>
    <col customWidth="1" min="12" max="13" width="10.71"/>
    <col customWidth="1" hidden="1" min="14" max="14" width="10.71"/>
    <col customWidth="1" min="15" max="15" width="10.71"/>
    <col customWidth="1" min="16" max="16" width="11.71"/>
    <col customWidth="1" min="17" max="17" width="10.71"/>
  </cols>
  <sheetData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>
      <c r="B4" s="7" t="s">
        <v>2</v>
      </c>
      <c r="C4" s="8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>
      <c r="B5" s="101">
        <f>'Docente Efetivo'!B5</f>
        <v>45747</v>
      </c>
      <c r="C5" s="10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>
      <c r="B6" s="102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>
      <c r="B7" s="14" t="s">
        <v>6</v>
      </c>
      <c r="C7" s="15" t="s">
        <v>7</v>
      </c>
      <c r="D7" s="16" t="s">
        <v>414</v>
      </c>
      <c r="E7" s="14" t="s">
        <v>9</v>
      </c>
      <c r="F7" s="15" t="s">
        <v>7</v>
      </c>
      <c r="G7" s="16" t="s">
        <v>415</v>
      </c>
      <c r="H7" s="16" t="s">
        <v>416</v>
      </c>
      <c r="I7" s="14" t="s">
        <v>12</v>
      </c>
      <c r="J7" s="15" t="s">
        <v>7</v>
      </c>
      <c r="K7" s="14" t="s">
        <v>13</v>
      </c>
      <c r="L7" s="15" t="s">
        <v>7</v>
      </c>
      <c r="M7" s="17" t="s">
        <v>14</v>
      </c>
      <c r="N7" s="17" t="s">
        <v>15</v>
      </c>
      <c r="O7" s="17" t="s">
        <v>417</v>
      </c>
      <c r="P7" s="17" t="s">
        <v>17</v>
      </c>
      <c r="Q7" s="17" t="s">
        <v>18</v>
      </c>
    </row>
    <row r="8" hidden="1">
      <c r="B8" s="18" t="s">
        <v>418</v>
      </c>
      <c r="C8" s="19">
        <v>43455.0</v>
      </c>
      <c r="D8" s="20">
        <v>199.0</v>
      </c>
      <c r="E8" s="20" t="s">
        <v>419</v>
      </c>
      <c r="F8" s="19">
        <v>43888.0</v>
      </c>
      <c r="G8" s="19" t="s">
        <v>420</v>
      </c>
      <c r="H8" s="103" t="s">
        <v>421</v>
      </c>
      <c r="I8" s="20" t="s">
        <v>422</v>
      </c>
      <c r="J8" s="19">
        <v>43983.0</v>
      </c>
      <c r="K8" s="104" t="s">
        <v>423</v>
      </c>
      <c r="L8" s="19">
        <v>44287.0</v>
      </c>
      <c r="M8" s="19">
        <f>IF(J8&lt;&gt;0,F8+217+366,F8+366)+IF(L8&lt;&gt;0,365,0)</f>
        <v>44836</v>
      </c>
      <c r="N8" s="19">
        <f>M8+365</f>
        <v>45201</v>
      </c>
      <c r="O8" s="20">
        <f>N8-TODAY()</f>
        <v>-546</v>
      </c>
      <c r="P8" s="20" t="str">
        <f>IF(K8&lt;&gt;0,"NÃO","SIM")</f>
        <v>NÃO</v>
      </c>
      <c r="Q8" s="105" t="str">
        <f>IF(O8&lt;0,"NÃO","SIM")</f>
        <v>NÃO</v>
      </c>
    </row>
    <row r="9" hidden="1">
      <c r="B9" s="106"/>
      <c r="C9" s="107"/>
      <c r="D9" s="29"/>
      <c r="E9" s="107"/>
      <c r="F9" s="107"/>
      <c r="G9" s="107"/>
      <c r="H9" s="108" t="s">
        <v>424</v>
      </c>
      <c r="I9" s="107"/>
      <c r="J9" s="107"/>
      <c r="K9" s="107"/>
      <c r="L9" s="107"/>
      <c r="M9" s="107"/>
      <c r="N9" s="28"/>
      <c r="O9" s="107"/>
      <c r="P9" s="107"/>
      <c r="Q9" s="109"/>
    </row>
    <row r="10" hidden="1">
      <c r="B10" s="106"/>
      <c r="C10" s="107"/>
      <c r="D10" s="29"/>
      <c r="E10" s="107"/>
      <c r="F10" s="107"/>
      <c r="G10" s="107"/>
      <c r="H10" s="108" t="s">
        <v>425</v>
      </c>
      <c r="I10" s="107"/>
      <c r="J10" s="107"/>
      <c r="K10" s="107"/>
      <c r="L10" s="107"/>
      <c r="M10" s="107"/>
      <c r="N10" s="28"/>
      <c r="O10" s="107"/>
      <c r="P10" s="107"/>
      <c r="Q10" s="109"/>
    </row>
    <row r="11" hidden="1">
      <c r="B11" s="106"/>
      <c r="C11" s="107"/>
      <c r="D11" s="29"/>
      <c r="E11" s="107"/>
      <c r="F11" s="107"/>
      <c r="G11" s="107"/>
      <c r="H11" s="108" t="s">
        <v>426</v>
      </c>
      <c r="I11" s="107"/>
      <c r="J11" s="107"/>
      <c r="K11" s="107"/>
      <c r="L11" s="107"/>
      <c r="M11" s="107"/>
      <c r="N11" s="28"/>
      <c r="O11" s="107"/>
      <c r="P11" s="107"/>
      <c r="Q11" s="109"/>
    </row>
    <row r="12" hidden="1">
      <c r="B12" s="106"/>
      <c r="C12" s="107"/>
      <c r="D12" s="29"/>
      <c r="E12" s="107"/>
      <c r="F12" s="107"/>
      <c r="G12" s="107"/>
      <c r="H12" s="108" t="s">
        <v>427</v>
      </c>
      <c r="I12" s="107"/>
      <c r="J12" s="107"/>
      <c r="K12" s="107"/>
      <c r="L12" s="107"/>
      <c r="M12" s="107"/>
      <c r="N12" s="28"/>
      <c r="O12" s="107"/>
      <c r="P12" s="107"/>
      <c r="Q12" s="109"/>
    </row>
    <row r="13" hidden="1">
      <c r="B13" s="106"/>
      <c r="C13" s="107"/>
      <c r="D13" s="29"/>
      <c r="E13" s="107"/>
      <c r="F13" s="107"/>
      <c r="G13" s="107"/>
      <c r="H13" s="108" t="s">
        <v>428</v>
      </c>
      <c r="I13" s="107"/>
      <c r="J13" s="107"/>
      <c r="K13" s="107"/>
      <c r="L13" s="107"/>
      <c r="M13" s="107"/>
      <c r="N13" s="28"/>
      <c r="O13" s="107"/>
      <c r="P13" s="107"/>
      <c r="Q13" s="109"/>
    </row>
    <row r="14" hidden="1">
      <c r="B14" s="106"/>
      <c r="C14" s="107"/>
      <c r="D14" s="29"/>
      <c r="E14" s="107"/>
      <c r="F14" s="107"/>
      <c r="G14" s="107"/>
      <c r="H14" s="110" t="s">
        <v>429</v>
      </c>
      <c r="I14" s="107"/>
      <c r="J14" s="107"/>
      <c r="K14" s="107"/>
      <c r="L14" s="107"/>
      <c r="M14" s="107"/>
      <c r="N14" s="28"/>
      <c r="O14" s="107"/>
      <c r="P14" s="107"/>
      <c r="Q14" s="109"/>
    </row>
    <row r="15" hidden="1">
      <c r="B15" s="106"/>
      <c r="C15" s="107"/>
      <c r="D15" s="29"/>
      <c r="E15" s="107"/>
      <c r="F15" s="107"/>
      <c r="G15" s="107"/>
      <c r="H15" s="108" t="s">
        <v>430</v>
      </c>
      <c r="I15" s="107"/>
      <c r="J15" s="107"/>
      <c r="K15" s="107"/>
      <c r="L15" s="107"/>
      <c r="M15" s="107"/>
      <c r="N15" s="28"/>
      <c r="O15" s="107"/>
      <c r="P15" s="107"/>
      <c r="Q15" s="109"/>
    </row>
    <row r="16" hidden="1">
      <c r="B16" s="106"/>
      <c r="C16" s="107"/>
      <c r="D16" s="29"/>
      <c r="E16" s="107"/>
      <c r="F16" s="107"/>
      <c r="G16" s="107"/>
      <c r="H16" s="108" t="s">
        <v>431</v>
      </c>
      <c r="I16" s="107"/>
      <c r="J16" s="107"/>
      <c r="K16" s="107"/>
      <c r="L16" s="107"/>
      <c r="M16" s="107"/>
      <c r="N16" s="28"/>
      <c r="O16" s="107"/>
      <c r="P16" s="107"/>
      <c r="Q16" s="109"/>
    </row>
    <row r="17" hidden="1">
      <c r="B17" s="106"/>
      <c r="C17" s="107"/>
      <c r="D17" s="29"/>
      <c r="E17" s="107"/>
      <c r="F17" s="107"/>
      <c r="G17" s="107"/>
      <c r="H17" s="108" t="s">
        <v>432</v>
      </c>
      <c r="I17" s="107"/>
      <c r="J17" s="107"/>
      <c r="K17" s="107"/>
      <c r="L17" s="107"/>
      <c r="M17" s="107"/>
      <c r="N17" s="28"/>
      <c r="O17" s="107"/>
      <c r="P17" s="107"/>
      <c r="Q17" s="109"/>
    </row>
    <row r="18" hidden="1">
      <c r="B18" s="106"/>
      <c r="C18" s="107"/>
      <c r="D18" s="29"/>
      <c r="E18" s="107"/>
      <c r="F18" s="107"/>
      <c r="G18" s="107"/>
      <c r="H18" s="108" t="s">
        <v>433</v>
      </c>
      <c r="I18" s="107"/>
      <c r="J18" s="107"/>
      <c r="K18" s="107"/>
      <c r="L18" s="107"/>
      <c r="M18" s="107"/>
      <c r="N18" s="28"/>
      <c r="O18" s="107"/>
      <c r="P18" s="107"/>
      <c r="Q18" s="109"/>
    </row>
    <row r="19" hidden="1">
      <c r="B19" s="106"/>
      <c r="C19" s="107"/>
      <c r="D19" s="29"/>
      <c r="E19" s="107"/>
      <c r="F19" s="107"/>
      <c r="G19" s="107"/>
      <c r="H19" s="108" t="s">
        <v>434</v>
      </c>
      <c r="I19" s="107"/>
      <c r="J19" s="107"/>
      <c r="K19" s="107"/>
      <c r="L19" s="107"/>
      <c r="M19" s="107"/>
      <c r="N19" s="28"/>
      <c r="O19" s="107"/>
      <c r="P19" s="107"/>
      <c r="Q19" s="109"/>
    </row>
    <row r="20" hidden="1">
      <c r="B20" s="106"/>
      <c r="C20" s="107"/>
      <c r="D20" s="29"/>
      <c r="E20" s="107"/>
      <c r="F20" s="107"/>
      <c r="G20" s="107"/>
      <c r="H20" s="111" t="s">
        <v>435</v>
      </c>
      <c r="I20" s="107"/>
      <c r="J20" s="107"/>
      <c r="K20" s="107"/>
      <c r="L20" s="107"/>
      <c r="M20" s="107"/>
      <c r="N20" s="28"/>
      <c r="O20" s="107"/>
      <c r="P20" s="107"/>
      <c r="Q20" s="109"/>
    </row>
    <row r="21" ht="15.75" hidden="1" customHeight="1">
      <c r="B21" s="106"/>
      <c r="C21" s="107"/>
      <c r="D21" s="29"/>
      <c r="E21" s="107"/>
      <c r="F21" s="107"/>
      <c r="G21" s="107"/>
      <c r="H21" s="108" t="s">
        <v>436</v>
      </c>
      <c r="I21" s="107"/>
      <c r="J21" s="107"/>
      <c r="K21" s="107"/>
      <c r="L21" s="107"/>
      <c r="M21" s="107"/>
      <c r="N21" s="28"/>
      <c r="O21" s="107"/>
      <c r="P21" s="107"/>
      <c r="Q21" s="109"/>
    </row>
    <row r="22" ht="15.75" hidden="1" customHeight="1">
      <c r="B22" s="106"/>
      <c r="C22" s="107"/>
      <c r="D22" s="29"/>
      <c r="E22" s="107"/>
      <c r="F22" s="107"/>
      <c r="G22" s="107"/>
      <c r="H22" s="111" t="s">
        <v>437</v>
      </c>
      <c r="I22" s="107"/>
      <c r="J22" s="107"/>
      <c r="K22" s="107"/>
      <c r="L22" s="107"/>
      <c r="M22" s="107"/>
      <c r="N22" s="28"/>
      <c r="O22" s="107"/>
      <c r="P22" s="107"/>
      <c r="Q22" s="109"/>
    </row>
    <row r="23" ht="15.75" hidden="1" customHeight="1">
      <c r="B23" s="106"/>
      <c r="C23" s="107"/>
      <c r="D23" s="29"/>
      <c r="E23" s="107"/>
      <c r="F23" s="107"/>
      <c r="G23" s="107"/>
      <c r="H23" s="108" t="s">
        <v>438</v>
      </c>
      <c r="I23" s="107"/>
      <c r="J23" s="107"/>
      <c r="K23" s="107"/>
      <c r="L23" s="107"/>
      <c r="M23" s="107"/>
      <c r="N23" s="28"/>
      <c r="O23" s="107"/>
      <c r="P23" s="107"/>
      <c r="Q23" s="109"/>
    </row>
    <row r="24" ht="15.75" hidden="1" customHeight="1">
      <c r="B24" s="106"/>
      <c r="C24" s="107"/>
      <c r="D24" s="29"/>
      <c r="E24" s="107"/>
      <c r="F24" s="107"/>
      <c r="G24" s="107"/>
      <c r="H24" s="111" t="s">
        <v>439</v>
      </c>
      <c r="I24" s="107"/>
      <c r="J24" s="107"/>
      <c r="K24" s="107"/>
      <c r="L24" s="107"/>
      <c r="M24" s="107"/>
      <c r="N24" s="28"/>
      <c r="O24" s="107"/>
      <c r="P24" s="107"/>
      <c r="Q24" s="109"/>
    </row>
    <row r="25" ht="15.75" hidden="1" customHeight="1">
      <c r="B25" s="106"/>
      <c r="C25" s="107"/>
      <c r="D25" s="29"/>
      <c r="E25" s="107"/>
      <c r="F25" s="107"/>
      <c r="G25" s="107"/>
      <c r="H25" s="111" t="s">
        <v>440</v>
      </c>
      <c r="I25" s="107"/>
      <c r="J25" s="107"/>
      <c r="K25" s="107"/>
      <c r="L25" s="107"/>
      <c r="M25" s="107"/>
      <c r="N25" s="28"/>
      <c r="O25" s="107"/>
      <c r="P25" s="107"/>
      <c r="Q25" s="109"/>
    </row>
    <row r="26" ht="15.75" hidden="1" customHeight="1">
      <c r="B26" s="106"/>
      <c r="C26" s="107"/>
      <c r="D26" s="29"/>
      <c r="E26" s="107"/>
      <c r="F26" s="107"/>
      <c r="G26" s="107"/>
      <c r="H26" s="108" t="s">
        <v>441</v>
      </c>
      <c r="I26" s="107"/>
      <c r="J26" s="107"/>
      <c r="K26" s="107"/>
      <c r="L26" s="107"/>
      <c r="M26" s="107"/>
      <c r="N26" s="28"/>
      <c r="O26" s="107"/>
      <c r="P26" s="107"/>
      <c r="Q26" s="109"/>
    </row>
    <row r="27" ht="15.75" hidden="1" customHeight="1">
      <c r="B27" s="106"/>
      <c r="C27" s="107"/>
      <c r="D27" s="29"/>
      <c r="E27" s="107"/>
      <c r="F27" s="107"/>
      <c r="G27" s="107"/>
      <c r="H27" s="108" t="s">
        <v>442</v>
      </c>
      <c r="I27" s="107"/>
      <c r="J27" s="107"/>
      <c r="K27" s="107"/>
      <c r="L27" s="107"/>
      <c r="M27" s="107"/>
      <c r="N27" s="28"/>
      <c r="O27" s="107"/>
      <c r="P27" s="107"/>
      <c r="Q27" s="109"/>
    </row>
    <row r="28" ht="15.75" hidden="1" customHeight="1">
      <c r="B28" s="106"/>
      <c r="C28" s="107"/>
      <c r="D28" s="29"/>
      <c r="E28" s="107"/>
      <c r="F28" s="107"/>
      <c r="G28" s="107"/>
      <c r="H28" s="108" t="s">
        <v>443</v>
      </c>
      <c r="I28" s="107"/>
      <c r="J28" s="107"/>
      <c r="K28" s="107"/>
      <c r="L28" s="107"/>
      <c r="M28" s="107"/>
      <c r="N28" s="28"/>
      <c r="O28" s="107"/>
      <c r="P28" s="107"/>
      <c r="Q28" s="109"/>
    </row>
    <row r="29" ht="15.75" hidden="1" customHeight="1">
      <c r="B29" s="106"/>
      <c r="C29" s="107"/>
      <c r="D29" s="29"/>
      <c r="E29" s="107"/>
      <c r="F29" s="107"/>
      <c r="G29" s="107"/>
      <c r="H29" s="108" t="s">
        <v>444</v>
      </c>
      <c r="I29" s="107"/>
      <c r="J29" s="107"/>
      <c r="K29" s="107"/>
      <c r="L29" s="107"/>
      <c r="M29" s="107"/>
      <c r="N29" s="28"/>
      <c r="O29" s="107"/>
      <c r="P29" s="107"/>
      <c r="Q29" s="109"/>
    </row>
    <row r="30" ht="15.75" hidden="1" customHeight="1">
      <c r="B30" s="106"/>
      <c r="C30" s="107"/>
      <c r="D30" s="29"/>
      <c r="E30" s="107"/>
      <c r="F30" s="107"/>
      <c r="G30" s="107"/>
      <c r="H30" s="108" t="s">
        <v>445</v>
      </c>
      <c r="I30" s="107"/>
      <c r="J30" s="107"/>
      <c r="K30" s="107"/>
      <c r="L30" s="107"/>
      <c r="M30" s="107"/>
      <c r="N30" s="28"/>
      <c r="O30" s="107"/>
      <c r="P30" s="107"/>
      <c r="Q30" s="109"/>
    </row>
    <row r="31" ht="15.75" hidden="1" customHeight="1">
      <c r="B31" s="106"/>
      <c r="C31" s="107"/>
      <c r="D31" s="29"/>
      <c r="E31" s="107"/>
      <c r="F31" s="107"/>
      <c r="G31" s="107"/>
      <c r="H31" s="108" t="s">
        <v>446</v>
      </c>
      <c r="I31" s="107"/>
      <c r="J31" s="107"/>
      <c r="K31" s="107"/>
      <c r="L31" s="107"/>
      <c r="M31" s="107"/>
      <c r="N31" s="28"/>
      <c r="O31" s="107"/>
      <c r="P31" s="107"/>
      <c r="Q31" s="109"/>
    </row>
    <row r="32" ht="15.75" hidden="1" customHeight="1">
      <c r="B32" s="106"/>
      <c r="C32" s="107"/>
      <c r="D32" s="29"/>
      <c r="E32" s="107"/>
      <c r="F32" s="107"/>
      <c r="G32" s="107"/>
      <c r="H32" s="111" t="s">
        <v>447</v>
      </c>
      <c r="I32" s="107"/>
      <c r="J32" s="107"/>
      <c r="K32" s="107"/>
      <c r="L32" s="107"/>
      <c r="M32" s="107"/>
      <c r="N32" s="28"/>
      <c r="O32" s="107"/>
      <c r="P32" s="107"/>
      <c r="Q32" s="109"/>
    </row>
    <row r="33" ht="15.75" hidden="1" customHeight="1">
      <c r="B33" s="106"/>
      <c r="C33" s="107"/>
      <c r="D33" s="29"/>
      <c r="E33" s="107"/>
      <c r="F33" s="107"/>
      <c r="G33" s="112"/>
      <c r="H33" s="111" t="s">
        <v>448</v>
      </c>
      <c r="I33" s="107"/>
      <c r="J33" s="107"/>
      <c r="K33" s="107"/>
      <c r="L33" s="107"/>
      <c r="M33" s="107"/>
      <c r="N33" s="28"/>
      <c r="O33" s="107"/>
      <c r="P33" s="107"/>
      <c r="Q33" s="109"/>
    </row>
    <row r="34" ht="15.75" hidden="1" customHeight="1">
      <c r="B34" s="106"/>
      <c r="C34" s="107"/>
      <c r="D34" s="29"/>
      <c r="E34" s="107"/>
      <c r="F34" s="107"/>
      <c r="G34" s="42" t="s">
        <v>449</v>
      </c>
      <c r="H34" s="108" t="s">
        <v>450</v>
      </c>
      <c r="I34" s="107"/>
      <c r="J34" s="107"/>
      <c r="K34" s="107"/>
      <c r="L34" s="107"/>
      <c r="M34" s="107"/>
      <c r="N34" s="28"/>
      <c r="O34" s="107"/>
      <c r="P34" s="107"/>
      <c r="Q34" s="109"/>
    </row>
    <row r="35" ht="15.75" hidden="1" customHeight="1">
      <c r="B35" s="106"/>
      <c r="C35" s="107"/>
      <c r="D35" s="29"/>
      <c r="E35" s="107"/>
      <c r="F35" s="107"/>
      <c r="G35" s="107"/>
      <c r="H35" s="108" t="s">
        <v>424</v>
      </c>
      <c r="I35" s="107"/>
      <c r="J35" s="107"/>
      <c r="K35" s="107"/>
      <c r="L35" s="107"/>
      <c r="M35" s="107"/>
      <c r="N35" s="28"/>
      <c r="O35" s="107"/>
      <c r="P35" s="107"/>
      <c r="Q35" s="109"/>
    </row>
    <row r="36" ht="15.75" hidden="1" customHeight="1">
      <c r="B36" s="106"/>
      <c r="C36" s="107"/>
      <c r="D36" s="29"/>
      <c r="E36" s="107"/>
      <c r="F36" s="107"/>
      <c r="G36" s="107"/>
      <c r="H36" s="108" t="s">
        <v>431</v>
      </c>
      <c r="I36" s="107"/>
      <c r="J36" s="107"/>
      <c r="K36" s="107"/>
      <c r="L36" s="107"/>
      <c r="M36" s="107"/>
      <c r="N36" s="28"/>
      <c r="O36" s="107"/>
      <c r="P36" s="107"/>
      <c r="Q36" s="109"/>
    </row>
    <row r="37" ht="15.75" hidden="1" customHeight="1">
      <c r="B37" s="106"/>
      <c r="C37" s="107"/>
      <c r="D37" s="29"/>
      <c r="E37" s="107"/>
      <c r="F37" s="107"/>
      <c r="G37" s="107"/>
      <c r="H37" s="111" t="s">
        <v>435</v>
      </c>
      <c r="I37" s="107"/>
      <c r="J37" s="107"/>
      <c r="K37" s="107"/>
      <c r="L37" s="107"/>
      <c r="M37" s="107"/>
      <c r="N37" s="28"/>
      <c r="O37" s="107"/>
      <c r="P37" s="107"/>
      <c r="Q37" s="109"/>
    </row>
    <row r="38" ht="15.75" hidden="1" customHeight="1">
      <c r="B38" s="106"/>
      <c r="C38" s="107"/>
      <c r="D38" s="29"/>
      <c r="E38" s="107"/>
      <c r="F38" s="107"/>
      <c r="G38" s="107"/>
      <c r="H38" s="111" t="s">
        <v>451</v>
      </c>
      <c r="I38" s="107"/>
      <c r="J38" s="107"/>
      <c r="K38" s="107"/>
      <c r="L38" s="107"/>
      <c r="M38" s="107"/>
      <c r="N38" s="28"/>
      <c r="O38" s="107"/>
      <c r="P38" s="107"/>
      <c r="Q38" s="109"/>
    </row>
    <row r="39" ht="15.75" hidden="1" customHeight="1">
      <c r="B39" s="106"/>
      <c r="C39" s="107"/>
      <c r="D39" s="29"/>
      <c r="E39" s="107"/>
      <c r="F39" s="107"/>
      <c r="G39" s="112"/>
      <c r="H39" s="108" t="s">
        <v>452</v>
      </c>
      <c r="I39" s="107"/>
      <c r="J39" s="107"/>
      <c r="K39" s="107"/>
      <c r="L39" s="107"/>
      <c r="M39" s="107"/>
      <c r="N39" s="28"/>
      <c r="O39" s="107"/>
      <c r="P39" s="107"/>
      <c r="Q39" s="109"/>
    </row>
    <row r="40" ht="15.75" hidden="1" customHeight="1">
      <c r="B40" s="106"/>
      <c r="C40" s="107"/>
      <c r="D40" s="29"/>
      <c r="E40" s="107"/>
      <c r="F40" s="107"/>
      <c r="G40" s="42" t="s">
        <v>453</v>
      </c>
      <c r="H40" s="111" t="s">
        <v>454</v>
      </c>
      <c r="I40" s="107"/>
      <c r="J40" s="107"/>
      <c r="K40" s="107"/>
      <c r="L40" s="107"/>
      <c r="M40" s="107"/>
      <c r="N40" s="28"/>
      <c r="O40" s="107"/>
      <c r="P40" s="107"/>
      <c r="Q40" s="109"/>
    </row>
    <row r="41" ht="15.75" hidden="1" customHeight="1">
      <c r="B41" s="106"/>
      <c r="C41" s="107"/>
      <c r="D41" s="29"/>
      <c r="E41" s="107"/>
      <c r="F41" s="107"/>
      <c r="G41" s="107"/>
      <c r="H41" s="108" t="s">
        <v>455</v>
      </c>
      <c r="I41" s="107"/>
      <c r="J41" s="107"/>
      <c r="K41" s="107"/>
      <c r="L41" s="107"/>
      <c r="M41" s="107"/>
      <c r="N41" s="28"/>
      <c r="O41" s="107"/>
      <c r="P41" s="107"/>
      <c r="Q41" s="109"/>
    </row>
    <row r="42" ht="15.75" hidden="1" customHeight="1">
      <c r="B42" s="106"/>
      <c r="C42" s="107"/>
      <c r="D42" s="29"/>
      <c r="E42" s="107"/>
      <c r="F42" s="107"/>
      <c r="G42" s="107"/>
      <c r="H42" s="111" t="s">
        <v>435</v>
      </c>
      <c r="I42" s="107"/>
      <c r="J42" s="107"/>
      <c r="K42" s="107"/>
      <c r="L42" s="107"/>
      <c r="M42" s="107"/>
      <c r="N42" s="28"/>
      <c r="O42" s="107"/>
      <c r="P42" s="107"/>
      <c r="Q42" s="109"/>
    </row>
    <row r="43" ht="15.75" hidden="1" customHeight="1">
      <c r="B43" s="106"/>
      <c r="C43" s="107"/>
      <c r="D43" s="29"/>
      <c r="E43" s="107"/>
      <c r="F43" s="107"/>
      <c r="G43" s="107"/>
      <c r="H43" s="111" t="s">
        <v>456</v>
      </c>
      <c r="I43" s="107"/>
      <c r="J43" s="107"/>
      <c r="K43" s="107"/>
      <c r="L43" s="107"/>
      <c r="M43" s="107"/>
      <c r="N43" s="28"/>
      <c r="O43" s="107"/>
      <c r="P43" s="107"/>
      <c r="Q43" s="109"/>
    </row>
    <row r="44" ht="15.75" hidden="1" customHeight="1">
      <c r="B44" s="106"/>
      <c r="C44" s="107"/>
      <c r="D44" s="29"/>
      <c r="E44" s="107"/>
      <c r="F44" s="107"/>
      <c r="G44" s="107"/>
      <c r="H44" s="111" t="s">
        <v>457</v>
      </c>
      <c r="I44" s="107"/>
      <c r="J44" s="107"/>
      <c r="K44" s="107"/>
      <c r="L44" s="107"/>
      <c r="M44" s="107"/>
      <c r="N44" s="28"/>
      <c r="O44" s="107"/>
      <c r="P44" s="107"/>
      <c r="Q44" s="109"/>
    </row>
    <row r="45" ht="15.75" hidden="1" customHeight="1">
      <c r="B45" s="113"/>
      <c r="C45" s="112"/>
      <c r="D45" s="35"/>
      <c r="E45" s="112"/>
      <c r="F45" s="112"/>
      <c r="G45" s="112"/>
      <c r="H45" s="111" t="s">
        <v>451</v>
      </c>
      <c r="I45" s="112"/>
      <c r="J45" s="112"/>
      <c r="K45" s="112"/>
      <c r="L45" s="112"/>
      <c r="M45" s="112"/>
      <c r="N45" s="34"/>
      <c r="O45" s="112"/>
      <c r="P45" s="112"/>
      <c r="Q45" s="114"/>
    </row>
    <row r="46" ht="15.75" hidden="1" customHeight="1">
      <c r="B46" s="41" t="s">
        <v>458</v>
      </c>
      <c r="C46" s="42">
        <v>43542.0</v>
      </c>
      <c r="D46" s="43">
        <v>37.0</v>
      </c>
      <c r="E46" s="43" t="s">
        <v>459</v>
      </c>
      <c r="F46" s="42">
        <v>43878.0</v>
      </c>
      <c r="G46" s="42" t="s">
        <v>420</v>
      </c>
      <c r="H46" s="111" t="s">
        <v>460</v>
      </c>
      <c r="I46" s="43" t="s">
        <v>422</v>
      </c>
      <c r="J46" s="42">
        <v>43983.0</v>
      </c>
      <c r="K46" s="45" t="s">
        <v>461</v>
      </c>
      <c r="L46" s="42">
        <v>44287.0</v>
      </c>
      <c r="M46" s="42">
        <f>IF(J46&lt;&gt;0,F46+217+365,F46+365)+IF(L46&lt;&gt;0,365,0)</f>
        <v>44825</v>
      </c>
      <c r="N46" s="42">
        <f>M46+365</f>
        <v>45190</v>
      </c>
      <c r="O46" s="43">
        <f>N46-TODAY()</f>
        <v>-557</v>
      </c>
      <c r="P46" s="43" t="str">
        <f>IF(K46&lt;&gt;0,"NÃO","SIM")</f>
        <v>NÃO</v>
      </c>
      <c r="Q46" s="46" t="str">
        <f>IF(O46&lt;0,"NÃO","SIM")</f>
        <v>NÃO</v>
      </c>
    </row>
    <row r="47" ht="15.75" hidden="1" customHeight="1">
      <c r="B47" s="106"/>
      <c r="C47" s="107"/>
      <c r="D47" s="29"/>
      <c r="E47" s="107"/>
      <c r="F47" s="107"/>
      <c r="G47" s="107"/>
      <c r="H47" s="108" t="s">
        <v>462</v>
      </c>
      <c r="I47" s="107"/>
      <c r="J47" s="107"/>
      <c r="K47" s="107"/>
      <c r="L47" s="107"/>
      <c r="M47" s="107"/>
      <c r="N47" s="107"/>
      <c r="O47" s="107"/>
      <c r="P47" s="107"/>
      <c r="Q47" s="109"/>
    </row>
    <row r="48" ht="15.75" hidden="1" customHeight="1">
      <c r="B48" s="106"/>
      <c r="C48" s="107"/>
      <c r="D48" s="29"/>
      <c r="E48" s="107"/>
      <c r="F48" s="107"/>
      <c r="G48" s="107"/>
      <c r="H48" s="108" t="s">
        <v>463</v>
      </c>
      <c r="I48" s="107"/>
      <c r="J48" s="107"/>
      <c r="K48" s="107"/>
      <c r="L48" s="107"/>
      <c r="M48" s="107"/>
      <c r="N48" s="107"/>
      <c r="O48" s="107"/>
      <c r="P48" s="107"/>
      <c r="Q48" s="109"/>
    </row>
    <row r="49" ht="15.75" hidden="1" customHeight="1">
      <c r="B49" s="106"/>
      <c r="C49" s="107"/>
      <c r="D49" s="29"/>
      <c r="E49" s="107"/>
      <c r="F49" s="107"/>
      <c r="G49" s="107"/>
      <c r="H49" s="111" t="s">
        <v>464</v>
      </c>
      <c r="I49" s="107"/>
      <c r="J49" s="107"/>
      <c r="K49" s="107"/>
      <c r="L49" s="107"/>
      <c r="M49" s="107"/>
      <c r="N49" s="107"/>
      <c r="O49" s="107"/>
      <c r="P49" s="107"/>
      <c r="Q49" s="109"/>
    </row>
    <row r="50" ht="15.75" hidden="1" customHeight="1">
      <c r="B50" s="106"/>
      <c r="C50" s="107"/>
      <c r="D50" s="29"/>
      <c r="E50" s="107"/>
      <c r="F50" s="107"/>
      <c r="G50" s="107"/>
      <c r="H50" s="108" t="s">
        <v>465</v>
      </c>
      <c r="I50" s="107"/>
      <c r="J50" s="107"/>
      <c r="K50" s="107"/>
      <c r="L50" s="107"/>
      <c r="M50" s="107"/>
      <c r="N50" s="107"/>
      <c r="O50" s="107"/>
      <c r="P50" s="107"/>
      <c r="Q50" s="109"/>
    </row>
    <row r="51" ht="15.75" hidden="1" customHeight="1">
      <c r="B51" s="106"/>
      <c r="C51" s="107"/>
      <c r="D51" s="29"/>
      <c r="E51" s="107"/>
      <c r="F51" s="107"/>
      <c r="G51" s="107"/>
      <c r="H51" s="108" t="s">
        <v>466</v>
      </c>
      <c r="I51" s="107"/>
      <c r="J51" s="107"/>
      <c r="K51" s="107"/>
      <c r="L51" s="107"/>
      <c r="M51" s="107"/>
      <c r="N51" s="107"/>
      <c r="O51" s="107"/>
      <c r="P51" s="107"/>
      <c r="Q51" s="109"/>
    </row>
    <row r="52" ht="15.75" hidden="1" customHeight="1">
      <c r="B52" s="106"/>
      <c r="C52" s="107"/>
      <c r="D52" s="29"/>
      <c r="E52" s="107"/>
      <c r="F52" s="107"/>
      <c r="G52" s="107"/>
      <c r="H52" s="108" t="s">
        <v>467</v>
      </c>
      <c r="I52" s="107"/>
      <c r="J52" s="107"/>
      <c r="K52" s="107"/>
      <c r="L52" s="107"/>
      <c r="M52" s="107"/>
      <c r="N52" s="107"/>
      <c r="O52" s="107"/>
      <c r="P52" s="107"/>
      <c r="Q52" s="109"/>
    </row>
    <row r="53" ht="15.75" hidden="1" customHeight="1">
      <c r="B53" s="106"/>
      <c r="C53" s="107"/>
      <c r="D53" s="29"/>
      <c r="E53" s="107"/>
      <c r="F53" s="107"/>
      <c r="G53" s="107"/>
      <c r="H53" s="108" t="s">
        <v>468</v>
      </c>
      <c r="I53" s="107"/>
      <c r="J53" s="107"/>
      <c r="K53" s="107"/>
      <c r="L53" s="107"/>
      <c r="M53" s="107"/>
      <c r="N53" s="107"/>
      <c r="O53" s="107"/>
      <c r="P53" s="107"/>
      <c r="Q53" s="109"/>
    </row>
    <row r="54" ht="15.75" hidden="1" customHeight="1">
      <c r="B54" s="106"/>
      <c r="C54" s="107"/>
      <c r="D54" s="29"/>
      <c r="E54" s="107"/>
      <c r="F54" s="107"/>
      <c r="G54" s="107"/>
      <c r="H54" s="108" t="s">
        <v>469</v>
      </c>
      <c r="I54" s="107"/>
      <c r="J54" s="107"/>
      <c r="K54" s="107"/>
      <c r="L54" s="107"/>
      <c r="M54" s="107"/>
      <c r="N54" s="107"/>
      <c r="O54" s="107"/>
      <c r="P54" s="107"/>
      <c r="Q54" s="109"/>
    </row>
    <row r="55" ht="15.75" hidden="1" customHeight="1">
      <c r="B55" s="106"/>
      <c r="C55" s="107"/>
      <c r="D55" s="29"/>
      <c r="E55" s="107"/>
      <c r="F55" s="107"/>
      <c r="G55" s="107"/>
      <c r="H55" s="108" t="s">
        <v>470</v>
      </c>
      <c r="I55" s="107"/>
      <c r="J55" s="107"/>
      <c r="K55" s="107"/>
      <c r="L55" s="107"/>
      <c r="M55" s="107"/>
      <c r="N55" s="107"/>
      <c r="O55" s="107"/>
      <c r="P55" s="107"/>
      <c r="Q55" s="109"/>
    </row>
    <row r="56" ht="15.75" hidden="1" customHeight="1">
      <c r="B56" s="106"/>
      <c r="C56" s="107"/>
      <c r="D56" s="29"/>
      <c r="E56" s="107"/>
      <c r="F56" s="107"/>
      <c r="G56" s="107"/>
      <c r="H56" s="108" t="s">
        <v>471</v>
      </c>
      <c r="I56" s="107"/>
      <c r="J56" s="107"/>
      <c r="K56" s="107"/>
      <c r="L56" s="107"/>
      <c r="M56" s="107"/>
      <c r="N56" s="107"/>
      <c r="O56" s="107"/>
      <c r="P56" s="107"/>
      <c r="Q56" s="109"/>
    </row>
    <row r="57" ht="15.75" hidden="1" customHeight="1">
      <c r="B57" s="106"/>
      <c r="C57" s="107"/>
      <c r="D57" s="29"/>
      <c r="E57" s="107"/>
      <c r="F57" s="107"/>
      <c r="G57" s="107"/>
      <c r="H57" s="108" t="s">
        <v>472</v>
      </c>
      <c r="I57" s="107"/>
      <c r="J57" s="107"/>
      <c r="K57" s="107"/>
      <c r="L57" s="107"/>
      <c r="M57" s="107"/>
      <c r="N57" s="107"/>
      <c r="O57" s="107"/>
      <c r="P57" s="107"/>
      <c r="Q57" s="109"/>
    </row>
    <row r="58" ht="15.75" hidden="1" customHeight="1">
      <c r="B58" s="106"/>
      <c r="C58" s="107"/>
      <c r="D58" s="29"/>
      <c r="E58" s="107"/>
      <c r="F58" s="107"/>
      <c r="G58" s="107"/>
      <c r="H58" s="108" t="s">
        <v>473</v>
      </c>
      <c r="I58" s="107"/>
      <c r="J58" s="107"/>
      <c r="K58" s="107"/>
      <c r="L58" s="107"/>
      <c r="M58" s="107"/>
      <c r="N58" s="107"/>
      <c r="O58" s="107"/>
      <c r="P58" s="107"/>
      <c r="Q58" s="109"/>
    </row>
    <row r="59" ht="15.75" hidden="1" customHeight="1">
      <c r="B59" s="106"/>
      <c r="C59" s="107"/>
      <c r="D59" s="29"/>
      <c r="E59" s="107"/>
      <c r="F59" s="107"/>
      <c r="G59" s="107"/>
      <c r="H59" s="108" t="s">
        <v>474</v>
      </c>
      <c r="I59" s="107"/>
      <c r="J59" s="107"/>
      <c r="K59" s="107"/>
      <c r="L59" s="107"/>
      <c r="M59" s="107"/>
      <c r="N59" s="107"/>
      <c r="O59" s="107"/>
      <c r="P59" s="107"/>
      <c r="Q59" s="109"/>
    </row>
    <row r="60" ht="15.75" hidden="1" customHeight="1">
      <c r="B60" s="106"/>
      <c r="C60" s="107"/>
      <c r="D60" s="29"/>
      <c r="E60" s="107"/>
      <c r="F60" s="107"/>
      <c r="G60" s="107"/>
      <c r="H60" s="108" t="s">
        <v>475</v>
      </c>
      <c r="I60" s="107"/>
      <c r="J60" s="107"/>
      <c r="K60" s="107"/>
      <c r="L60" s="107"/>
      <c r="M60" s="107"/>
      <c r="N60" s="107"/>
      <c r="O60" s="107"/>
      <c r="P60" s="107"/>
      <c r="Q60" s="109"/>
    </row>
    <row r="61" ht="15.75" hidden="1" customHeight="1">
      <c r="B61" s="106"/>
      <c r="C61" s="107"/>
      <c r="D61" s="29"/>
      <c r="E61" s="107"/>
      <c r="F61" s="107"/>
      <c r="G61" s="42" t="s">
        <v>449</v>
      </c>
      <c r="H61" s="108" t="s">
        <v>476</v>
      </c>
      <c r="I61" s="107"/>
      <c r="J61" s="107"/>
      <c r="K61" s="107"/>
      <c r="L61" s="107"/>
      <c r="M61" s="107"/>
      <c r="N61" s="107"/>
      <c r="O61" s="107"/>
      <c r="P61" s="107"/>
      <c r="Q61" s="109"/>
    </row>
    <row r="62" ht="15.75" hidden="1" customHeight="1">
      <c r="B62" s="106"/>
      <c r="C62" s="107"/>
      <c r="D62" s="29"/>
      <c r="E62" s="107"/>
      <c r="F62" s="107"/>
      <c r="G62" s="112"/>
      <c r="H62" s="108" t="s">
        <v>471</v>
      </c>
      <c r="I62" s="107"/>
      <c r="J62" s="107"/>
      <c r="K62" s="107"/>
      <c r="L62" s="107"/>
      <c r="M62" s="107"/>
      <c r="N62" s="107"/>
      <c r="O62" s="107"/>
      <c r="P62" s="107"/>
      <c r="Q62" s="109"/>
    </row>
    <row r="63" ht="15.75" hidden="1" customHeight="1">
      <c r="B63" s="113"/>
      <c r="C63" s="112"/>
      <c r="D63" s="29"/>
      <c r="E63" s="112"/>
      <c r="F63" s="112"/>
      <c r="G63" s="51" t="s">
        <v>453</v>
      </c>
      <c r="H63" s="111" t="s">
        <v>460</v>
      </c>
      <c r="I63" s="112"/>
      <c r="J63" s="112"/>
      <c r="K63" s="112"/>
      <c r="L63" s="112"/>
      <c r="M63" s="112"/>
      <c r="N63" s="112"/>
      <c r="O63" s="112"/>
      <c r="P63" s="112"/>
      <c r="Q63" s="114"/>
    </row>
    <row r="64" ht="15.75" hidden="1" customHeight="1">
      <c r="B64" s="115" t="s">
        <v>477</v>
      </c>
      <c r="C64" s="116">
        <v>44560.0</v>
      </c>
      <c r="D64" s="117">
        <v>3.0</v>
      </c>
      <c r="E64" s="118" t="s">
        <v>478</v>
      </c>
      <c r="F64" s="119">
        <v>44732.0</v>
      </c>
      <c r="G64" s="120" t="s">
        <v>420</v>
      </c>
      <c r="H64" s="111" t="s">
        <v>479</v>
      </c>
      <c r="I64" s="43" t="s">
        <v>25</v>
      </c>
      <c r="J64" s="42"/>
      <c r="K64" s="121" t="s">
        <v>480</v>
      </c>
      <c r="L64" s="119">
        <v>45083.0</v>
      </c>
      <c r="M64" s="119">
        <f t="shared" ref="M64:M91" si="1">IF(J64&lt;&gt;0,F64+217+364,F64+364)+IF(L64&lt;&gt;0,364,0)</f>
        <v>45460</v>
      </c>
      <c r="N64" s="42" t="s">
        <v>25</v>
      </c>
      <c r="O64" s="122">
        <f t="shared" ref="O64:O91" si="2">M64-TODAY()</f>
        <v>-287</v>
      </c>
      <c r="P64" s="122" t="str">
        <f t="shared" ref="P64:P100" si="3">IF(L64&lt;&gt;0,"NÃO","SIM")</f>
        <v>NÃO</v>
      </c>
      <c r="Q64" s="123" t="str">
        <f t="shared" ref="Q64:Q100" si="4">IF(O64&lt;0,"NÃO","SIM")</f>
        <v>NÃO</v>
      </c>
    </row>
    <row r="65" ht="15.75" hidden="1" customHeight="1">
      <c r="B65" s="115" t="s">
        <v>477</v>
      </c>
      <c r="C65" s="116">
        <v>44560.0</v>
      </c>
      <c r="D65" s="117">
        <v>6.0</v>
      </c>
      <c r="E65" s="118" t="s">
        <v>478</v>
      </c>
      <c r="F65" s="119">
        <v>44732.0</v>
      </c>
      <c r="G65" s="124"/>
      <c r="H65" s="108" t="s">
        <v>481</v>
      </c>
      <c r="I65" s="107"/>
      <c r="J65" s="107"/>
      <c r="K65" s="121" t="s">
        <v>480</v>
      </c>
      <c r="L65" s="119">
        <v>45083.0</v>
      </c>
      <c r="M65" s="119">
        <f t="shared" si="1"/>
        <v>45460</v>
      </c>
      <c r="N65" s="107"/>
      <c r="O65" s="122">
        <f t="shared" si="2"/>
        <v>-287</v>
      </c>
      <c r="P65" s="122" t="str">
        <f t="shared" si="3"/>
        <v>NÃO</v>
      </c>
      <c r="Q65" s="123" t="str">
        <f t="shared" si="4"/>
        <v>NÃO</v>
      </c>
    </row>
    <row r="66" ht="15.75" hidden="1" customHeight="1">
      <c r="B66" s="115" t="s">
        <v>477</v>
      </c>
      <c r="C66" s="116">
        <v>44560.0</v>
      </c>
      <c r="D66" s="117">
        <v>6.0</v>
      </c>
      <c r="E66" s="118" t="s">
        <v>478</v>
      </c>
      <c r="F66" s="119">
        <v>44732.0</v>
      </c>
      <c r="G66" s="124"/>
      <c r="H66" s="108" t="s">
        <v>429</v>
      </c>
      <c r="I66" s="107"/>
      <c r="J66" s="107"/>
      <c r="K66" s="121" t="s">
        <v>480</v>
      </c>
      <c r="L66" s="119">
        <v>45083.0</v>
      </c>
      <c r="M66" s="119">
        <f t="shared" si="1"/>
        <v>45460</v>
      </c>
      <c r="N66" s="107"/>
      <c r="O66" s="122">
        <f t="shared" si="2"/>
        <v>-287</v>
      </c>
      <c r="P66" s="122" t="str">
        <f t="shared" si="3"/>
        <v>NÃO</v>
      </c>
      <c r="Q66" s="123" t="str">
        <f t="shared" si="4"/>
        <v>NÃO</v>
      </c>
    </row>
    <row r="67" ht="15.75" hidden="1" customHeight="1">
      <c r="B67" s="115" t="s">
        <v>477</v>
      </c>
      <c r="C67" s="116">
        <v>44560.0</v>
      </c>
      <c r="D67" s="117">
        <v>1.0</v>
      </c>
      <c r="E67" s="118" t="s">
        <v>478</v>
      </c>
      <c r="F67" s="119">
        <v>44732.0</v>
      </c>
      <c r="G67" s="124"/>
      <c r="H67" s="111" t="s">
        <v>438</v>
      </c>
      <c r="I67" s="107"/>
      <c r="J67" s="107"/>
      <c r="K67" s="121" t="s">
        <v>480</v>
      </c>
      <c r="L67" s="119">
        <v>45083.0</v>
      </c>
      <c r="M67" s="119">
        <f t="shared" si="1"/>
        <v>45460</v>
      </c>
      <c r="N67" s="107"/>
      <c r="O67" s="122">
        <f t="shared" si="2"/>
        <v>-287</v>
      </c>
      <c r="P67" s="122" t="str">
        <f t="shared" si="3"/>
        <v>NÃO</v>
      </c>
      <c r="Q67" s="123" t="str">
        <f t="shared" si="4"/>
        <v>NÃO</v>
      </c>
    </row>
    <row r="68" ht="15.75" hidden="1" customHeight="1">
      <c r="B68" s="115" t="s">
        <v>477</v>
      </c>
      <c r="C68" s="116">
        <v>44560.0</v>
      </c>
      <c r="D68" s="117">
        <v>2.0</v>
      </c>
      <c r="E68" s="118" t="s">
        <v>478</v>
      </c>
      <c r="F68" s="119">
        <v>44732.0</v>
      </c>
      <c r="G68" s="124"/>
      <c r="H68" s="111" t="s">
        <v>482</v>
      </c>
      <c r="I68" s="107"/>
      <c r="J68" s="107"/>
      <c r="K68" s="121" t="s">
        <v>480</v>
      </c>
      <c r="L68" s="119">
        <v>45083.0</v>
      </c>
      <c r="M68" s="119">
        <f t="shared" si="1"/>
        <v>45460</v>
      </c>
      <c r="N68" s="107"/>
      <c r="O68" s="122">
        <f t="shared" si="2"/>
        <v>-287</v>
      </c>
      <c r="P68" s="122" t="str">
        <f t="shared" si="3"/>
        <v>NÃO</v>
      </c>
      <c r="Q68" s="123" t="str">
        <f t="shared" si="4"/>
        <v>NÃO</v>
      </c>
    </row>
    <row r="69" ht="15.75" hidden="1" customHeight="1">
      <c r="B69" s="115" t="s">
        <v>477</v>
      </c>
      <c r="C69" s="116">
        <v>44560.0</v>
      </c>
      <c r="D69" s="117">
        <v>1.0</v>
      </c>
      <c r="E69" s="118" t="s">
        <v>478</v>
      </c>
      <c r="F69" s="119">
        <v>44732.0</v>
      </c>
      <c r="G69" s="124"/>
      <c r="H69" s="111" t="s">
        <v>483</v>
      </c>
      <c r="I69" s="107"/>
      <c r="J69" s="107"/>
      <c r="K69" s="121" t="s">
        <v>480</v>
      </c>
      <c r="L69" s="119">
        <v>45083.0</v>
      </c>
      <c r="M69" s="119">
        <f t="shared" si="1"/>
        <v>45460</v>
      </c>
      <c r="N69" s="107"/>
      <c r="O69" s="122">
        <f t="shared" si="2"/>
        <v>-287</v>
      </c>
      <c r="P69" s="122" t="str">
        <f t="shared" si="3"/>
        <v>NÃO</v>
      </c>
      <c r="Q69" s="123" t="str">
        <f t="shared" si="4"/>
        <v>NÃO</v>
      </c>
    </row>
    <row r="70" ht="15.75" hidden="1" customHeight="1">
      <c r="B70" s="115" t="s">
        <v>477</v>
      </c>
      <c r="C70" s="116">
        <v>44560.0</v>
      </c>
      <c r="D70" s="117">
        <v>1.0</v>
      </c>
      <c r="E70" s="118" t="s">
        <v>478</v>
      </c>
      <c r="F70" s="119">
        <v>44732.0</v>
      </c>
      <c r="G70" s="124"/>
      <c r="H70" s="111" t="s">
        <v>484</v>
      </c>
      <c r="I70" s="107"/>
      <c r="J70" s="107"/>
      <c r="K70" s="121" t="s">
        <v>480</v>
      </c>
      <c r="L70" s="119">
        <v>45083.0</v>
      </c>
      <c r="M70" s="119">
        <f t="shared" si="1"/>
        <v>45460</v>
      </c>
      <c r="N70" s="107"/>
      <c r="O70" s="122">
        <f t="shared" si="2"/>
        <v>-287</v>
      </c>
      <c r="P70" s="122" t="str">
        <f t="shared" si="3"/>
        <v>NÃO</v>
      </c>
      <c r="Q70" s="123" t="str">
        <f t="shared" si="4"/>
        <v>NÃO</v>
      </c>
    </row>
    <row r="71" ht="15.75" hidden="1" customHeight="1">
      <c r="B71" s="115" t="s">
        <v>477</v>
      </c>
      <c r="C71" s="116">
        <v>44560.0</v>
      </c>
      <c r="D71" s="117">
        <v>2.0</v>
      </c>
      <c r="E71" s="118" t="s">
        <v>478</v>
      </c>
      <c r="F71" s="119">
        <v>44732.0</v>
      </c>
      <c r="G71" s="124"/>
      <c r="H71" s="111" t="s">
        <v>485</v>
      </c>
      <c r="I71" s="107"/>
      <c r="J71" s="107"/>
      <c r="K71" s="121" t="s">
        <v>480</v>
      </c>
      <c r="L71" s="119">
        <v>45083.0</v>
      </c>
      <c r="M71" s="119">
        <f t="shared" si="1"/>
        <v>45460</v>
      </c>
      <c r="N71" s="107"/>
      <c r="O71" s="122">
        <f t="shared" si="2"/>
        <v>-287</v>
      </c>
      <c r="P71" s="122" t="str">
        <f t="shared" si="3"/>
        <v>NÃO</v>
      </c>
      <c r="Q71" s="123" t="str">
        <f t="shared" si="4"/>
        <v>NÃO</v>
      </c>
    </row>
    <row r="72" ht="15.75" hidden="1" customHeight="1">
      <c r="B72" s="115" t="s">
        <v>477</v>
      </c>
      <c r="C72" s="116">
        <v>44560.0</v>
      </c>
      <c r="D72" s="117">
        <v>3.0</v>
      </c>
      <c r="E72" s="118" t="s">
        <v>478</v>
      </c>
      <c r="F72" s="119">
        <v>44732.0</v>
      </c>
      <c r="G72" s="124"/>
      <c r="H72" s="111" t="s">
        <v>486</v>
      </c>
      <c r="I72" s="107"/>
      <c r="J72" s="107"/>
      <c r="K72" s="121" t="s">
        <v>480</v>
      </c>
      <c r="L72" s="119">
        <v>45083.0</v>
      </c>
      <c r="M72" s="119">
        <f t="shared" si="1"/>
        <v>45460</v>
      </c>
      <c r="N72" s="107"/>
      <c r="O72" s="122">
        <f t="shared" si="2"/>
        <v>-287</v>
      </c>
      <c r="P72" s="122" t="str">
        <f t="shared" si="3"/>
        <v>NÃO</v>
      </c>
      <c r="Q72" s="123" t="str">
        <f t="shared" si="4"/>
        <v>NÃO</v>
      </c>
    </row>
    <row r="73" ht="15.75" hidden="1" customHeight="1">
      <c r="B73" s="115" t="s">
        <v>477</v>
      </c>
      <c r="C73" s="116">
        <v>44560.0</v>
      </c>
      <c r="D73" s="117">
        <v>2.0</v>
      </c>
      <c r="E73" s="118" t="s">
        <v>478</v>
      </c>
      <c r="F73" s="119">
        <v>44732.0</v>
      </c>
      <c r="G73" s="124"/>
      <c r="H73" s="108" t="s">
        <v>487</v>
      </c>
      <c r="I73" s="107"/>
      <c r="J73" s="107"/>
      <c r="K73" s="121" t="s">
        <v>480</v>
      </c>
      <c r="L73" s="119">
        <v>45083.0</v>
      </c>
      <c r="M73" s="119">
        <f t="shared" si="1"/>
        <v>45460</v>
      </c>
      <c r="N73" s="107"/>
      <c r="O73" s="122">
        <f t="shared" si="2"/>
        <v>-287</v>
      </c>
      <c r="P73" s="122" t="str">
        <f t="shared" si="3"/>
        <v>NÃO</v>
      </c>
      <c r="Q73" s="123" t="str">
        <f t="shared" si="4"/>
        <v>NÃO</v>
      </c>
    </row>
    <row r="74" ht="15.75" hidden="1" customHeight="1">
      <c r="B74" s="115" t="s">
        <v>477</v>
      </c>
      <c r="C74" s="116">
        <v>44560.0</v>
      </c>
      <c r="D74" s="117">
        <v>1.0</v>
      </c>
      <c r="E74" s="118" t="s">
        <v>478</v>
      </c>
      <c r="F74" s="119">
        <v>44732.0</v>
      </c>
      <c r="G74" s="124"/>
      <c r="H74" s="108" t="s">
        <v>488</v>
      </c>
      <c r="I74" s="107"/>
      <c r="J74" s="107"/>
      <c r="K74" s="121" t="s">
        <v>480</v>
      </c>
      <c r="L74" s="119">
        <v>45083.0</v>
      </c>
      <c r="M74" s="119">
        <f t="shared" si="1"/>
        <v>45460</v>
      </c>
      <c r="N74" s="107"/>
      <c r="O74" s="122">
        <f t="shared" si="2"/>
        <v>-287</v>
      </c>
      <c r="P74" s="122" t="str">
        <f t="shared" si="3"/>
        <v>NÃO</v>
      </c>
      <c r="Q74" s="123" t="str">
        <f t="shared" si="4"/>
        <v>NÃO</v>
      </c>
    </row>
    <row r="75" ht="15.75" hidden="1" customHeight="1">
      <c r="B75" s="115" t="s">
        <v>477</v>
      </c>
      <c r="C75" s="116">
        <v>44560.0</v>
      </c>
      <c r="D75" s="117">
        <v>1.0</v>
      </c>
      <c r="E75" s="118" t="s">
        <v>478</v>
      </c>
      <c r="F75" s="119">
        <v>44732.0</v>
      </c>
      <c r="G75" s="124"/>
      <c r="H75" s="108" t="s">
        <v>489</v>
      </c>
      <c r="I75" s="107"/>
      <c r="J75" s="107"/>
      <c r="K75" s="121" t="s">
        <v>480</v>
      </c>
      <c r="L75" s="119">
        <v>45083.0</v>
      </c>
      <c r="M75" s="119">
        <f t="shared" si="1"/>
        <v>45460</v>
      </c>
      <c r="N75" s="107"/>
      <c r="O75" s="122">
        <f t="shared" si="2"/>
        <v>-287</v>
      </c>
      <c r="P75" s="122" t="str">
        <f t="shared" si="3"/>
        <v>NÃO</v>
      </c>
      <c r="Q75" s="123" t="str">
        <f t="shared" si="4"/>
        <v>NÃO</v>
      </c>
    </row>
    <row r="76" ht="15.75" hidden="1" customHeight="1">
      <c r="B76" s="115" t="s">
        <v>477</v>
      </c>
      <c r="C76" s="116">
        <v>44560.0</v>
      </c>
      <c r="D76" s="117">
        <v>2.0</v>
      </c>
      <c r="E76" s="118" t="s">
        <v>478</v>
      </c>
      <c r="F76" s="119">
        <v>44732.0</v>
      </c>
      <c r="G76" s="124"/>
      <c r="H76" s="108" t="s">
        <v>490</v>
      </c>
      <c r="I76" s="107"/>
      <c r="J76" s="107"/>
      <c r="K76" s="121" t="s">
        <v>480</v>
      </c>
      <c r="L76" s="119">
        <v>45083.0</v>
      </c>
      <c r="M76" s="119">
        <f t="shared" si="1"/>
        <v>45460</v>
      </c>
      <c r="N76" s="107"/>
      <c r="O76" s="122">
        <f t="shared" si="2"/>
        <v>-287</v>
      </c>
      <c r="P76" s="122" t="str">
        <f t="shared" si="3"/>
        <v>NÃO</v>
      </c>
      <c r="Q76" s="123" t="str">
        <f t="shared" si="4"/>
        <v>NÃO</v>
      </c>
    </row>
    <row r="77" ht="15.75" hidden="1" customHeight="1">
      <c r="B77" s="115" t="s">
        <v>477</v>
      </c>
      <c r="C77" s="116">
        <v>44560.0</v>
      </c>
      <c r="D77" s="117">
        <v>1.0</v>
      </c>
      <c r="E77" s="118" t="s">
        <v>478</v>
      </c>
      <c r="F77" s="119">
        <v>44732.0</v>
      </c>
      <c r="G77" s="124"/>
      <c r="H77" s="108" t="s">
        <v>491</v>
      </c>
      <c r="I77" s="107"/>
      <c r="J77" s="107"/>
      <c r="K77" s="121" t="s">
        <v>480</v>
      </c>
      <c r="L77" s="119">
        <v>45083.0</v>
      </c>
      <c r="M77" s="119">
        <f t="shared" si="1"/>
        <v>45460</v>
      </c>
      <c r="N77" s="107"/>
      <c r="O77" s="122">
        <f t="shared" si="2"/>
        <v>-287</v>
      </c>
      <c r="P77" s="122" t="str">
        <f t="shared" si="3"/>
        <v>NÃO</v>
      </c>
      <c r="Q77" s="123" t="str">
        <f t="shared" si="4"/>
        <v>NÃO</v>
      </c>
    </row>
    <row r="78" ht="15.75" hidden="1" customHeight="1">
      <c r="B78" s="115" t="s">
        <v>477</v>
      </c>
      <c r="C78" s="116">
        <v>44560.0</v>
      </c>
      <c r="D78" s="117">
        <v>2.0</v>
      </c>
      <c r="E78" s="118" t="s">
        <v>478</v>
      </c>
      <c r="F78" s="119">
        <v>44732.0</v>
      </c>
      <c r="G78" s="124"/>
      <c r="H78" s="108" t="s">
        <v>492</v>
      </c>
      <c r="I78" s="107"/>
      <c r="J78" s="107"/>
      <c r="K78" s="121" t="s">
        <v>480</v>
      </c>
      <c r="L78" s="119">
        <v>45083.0</v>
      </c>
      <c r="M78" s="119">
        <f t="shared" si="1"/>
        <v>45460</v>
      </c>
      <c r="N78" s="107"/>
      <c r="O78" s="122">
        <f t="shared" si="2"/>
        <v>-287</v>
      </c>
      <c r="P78" s="122" t="str">
        <f t="shared" si="3"/>
        <v>NÃO</v>
      </c>
      <c r="Q78" s="123" t="str">
        <f t="shared" si="4"/>
        <v>NÃO</v>
      </c>
    </row>
    <row r="79" ht="15.75" hidden="1" customHeight="1">
      <c r="B79" s="115" t="s">
        <v>477</v>
      </c>
      <c r="C79" s="116">
        <v>44560.0</v>
      </c>
      <c r="D79" s="117">
        <v>2.0</v>
      </c>
      <c r="E79" s="118" t="s">
        <v>478</v>
      </c>
      <c r="F79" s="119">
        <v>44732.0</v>
      </c>
      <c r="G79" s="124"/>
      <c r="H79" s="108" t="s">
        <v>493</v>
      </c>
      <c r="I79" s="107"/>
      <c r="J79" s="107"/>
      <c r="K79" s="121" t="s">
        <v>480</v>
      </c>
      <c r="L79" s="119">
        <v>45083.0</v>
      </c>
      <c r="M79" s="119">
        <f t="shared" si="1"/>
        <v>45460</v>
      </c>
      <c r="N79" s="107"/>
      <c r="O79" s="122">
        <f t="shared" si="2"/>
        <v>-287</v>
      </c>
      <c r="P79" s="122" t="str">
        <f t="shared" si="3"/>
        <v>NÃO</v>
      </c>
      <c r="Q79" s="123" t="str">
        <f t="shared" si="4"/>
        <v>NÃO</v>
      </c>
    </row>
    <row r="80" ht="15.75" hidden="1" customHeight="1">
      <c r="B80" s="115" t="s">
        <v>477</v>
      </c>
      <c r="C80" s="116">
        <v>44560.0</v>
      </c>
      <c r="D80" s="117">
        <v>1.0</v>
      </c>
      <c r="E80" s="118" t="s">
        <v>478</v>
      </c>
      <c r="F80" s="119">
        <v>44732.0</v>
      </c>
      <c r="G80" s="124"/>
      <c r="H80" s="108" t="s">
        <v>494</v>
      </c>
      <c r="I80" s="107"/>
      <c r="J80" s="107"/>
      <c r="K80" s="121" t="s">
        <v>480</v>
      </c>
      <c r="L80" s="119">
        <v>45083.0</v>
      </c>
      <c r="M80" s="119">
        <f t="shared" si="1"/>
        <v>45460</v>
      </c>
      <c r="N80" s="107"/>
      <c r="O80" s="122">
        <f t="shared" si="2"/>
        <v>-287</v>
      </c>
      <c r="P80" s="122" t="str">
        <f t="shared" si="3"/>
        <v>NÃO</v>
      </c>
      <c r="Q80" s="123" t="str">
        <f t="shared" si="4"/>
        <v>NÃO</v>
      </c>
    </row>
    <row r="81" ht="15.75" hidden="1" customHeight="1">
      <c r="B81" s="115" t="s">
        <v>477</v>
      </c>
      <c r="C81" s="116">
        <v>44560.0</v>
      </c>
      <c r="D81" s="117">
        <v>1.0</v>
      </c>
      <c r="E81" s="118" t="s">
        <v>478</v>
      </c>
      <c r="F81" s="119">
        <v>44732.0</v>
      </c>
      <c r="G81" s="124"/>
      <c r="H81" s="108" t="s">
        <v>495</v>
      </c>
      <c r="I81" s="107"/>
      <c r="J81" s="107"/>
      <c r="K81" s="121" t="s">
        <v>480</v>
      </c>
      <c r="L81" s="119">
        <v>45083.0</v>
      </c>
      <c r="M81" s="119">
        <f t="shared" si="1"/>
        <v>45460</v>
      </c>
      <c r="N81" s="107"/>
      <c r="O81" s="122">
        <f t="shared" si="2"/>
        <v>-287</v>
      </c>
      <c r="P81" s="122" t="str">
        <f t="shared" si="3"/>
        <v>NÃO</v>
      </c>
      <c r="Q81" s="123" t="str">
        <f t="shared" si="4"/>
        <v>NÃO</v>
      </c>
    </row>
    <row r="82" ht="15.75" hidden="1" customHeight="1">
      <c r="B82" s="115" t="s">
        <v>477</v>
      </c>
      <c r="C82" s="116">
        <v>44560.0</v>
      </c>
      <c r="D82" s="117">
        <v>1.0</v>
      </c>
      <c r="E82" s="118" t="s">
        <v>478</v>
      </c>
      <c r="F82" s="119">
        <v>44732.0</v>
      </c>
      <c r="G82" s="124"/>
      <c r="H82" s="108" t="s">
        <v>496</v>
      </c>
      <c r="I82" s="107"/>
      <c r="J82" s="107"/>
      <c r="K82" s="121" t="s">
        <v>480</v>
      </c>
      <c r="L82" s="119">
        <v>45083.0</v>
      </c>
      <c r="M82" s="119">
        <f t="shared" si="1"/>
        <v>45460</v>
      </c>
      <c r="N82" s="107"/>
      <c r="O82" s="122">
        <f t="shared" si="2"/>
        <v>-287</v>
      </c>
      <c r="P82" s="122" t="str">
        <f t="shared" si="3"/>
        <v>NÃO</v>
      </c>
      <c r="Q82" s="123" t="str">
        <f t="shared" si="4"/>
        <v>NÃO</v>
      </c>
    </row>
    <row r="83" ht="15.75" hidden="1" customHeight="1">
      <c r="B83" s="115" t="s">
        <v>477</v>
      </c>
      <c r="C83" s="116">
        <v>44560.0</v>
      </c>
      <c r="D83" s="117">
        <v>2.0</v>
      </c>
      <c r="E83" s="118" t="s">
        <v>478</v>
      </c>
      <c r="F83" s="119">
        <v>44732.0</v>
      </c>
      <c r="G83" s="124"/>
      <c r="H83" s="108" t="s">
        <v>451</v>
      </c>
      <c r="I83" s="107"/>
      <c r="J83" s="107"/>
      <c r="K83" s="121" t="s">
        <v>480</v>
      </c>
      <c r="L83" s="119">
        <v>45083.0</v>
      </c>
      <c r="M83" s="119">
        <f t="shared" si="1"/>
        <v>45460</v>
      </c>
      <c r="N83" s="107"/>
      <c r="O83" s="122">
        <f t="shared" si="2"/>
        <v>-287</v>
      </c>
      <c r="P83" s="122" t="str">
        <f t="shared" si="3"/>
        <v>NÃO</v>
      </c>
      <c r="Q83" s="123" t="str">
        <f t="shared" si="4"/>
        <v>NÃO</v>
      </c>
    </row>
    <row r="84" ht="15.75" hidden="1" customHeight="1">
      <c r="B84" s="115" t="s">
        <v>477</v>
      </c>
      <c r="C84" s="116">
        <v>44560.0</v>
      </c>
      <c r="D84" s="117">
        <v>4.0</v>
      </c>
      <c r="E84" s="118" t="s">
        <v>478</v>
      </c>
      <c r="F84" s="119">
        <v>44732.0</v>
      </c>
      <c r="G84" s="124"/>
      <c r="H84" s="108" t="s">
        <v>497</v>
      </c>
      <c r="I84" s="107"/>
      <c r="J84" s="107"/>
      <c r="K84" s="121" t="s">
        <v>480</v>
      </c>
      <c r="L84" s="119">
        <v>45083.0</v>
      </c>
      <c r="M84" s="119">
        <f t="shared" si="1"/>
        <v>45460</v>
      </c>
      <c r="N84" s="107"/>
      <c r="O84" s="122">
        <f t="shared" si="2"/>
        <v>-287</v>
      </c>
      <c r="P84" s="122" t="str">
        <f t="shared" si="3"/>
        <v>NÃO</v>
      </c>
      <c r="Q84" s="123" t="str">
        <f t="shared" si="4"/>
        <v>NÃO</v>
      </c>
    </row>
    <row r="85" ht="15.75" hidden="1" customHeight="1">
      <c r="B85" s="115" t="s">
        <v>477</v>
      </c>
      <c r="C85" s="116">
        <v>44560.0</v>
      </c>
      <c r="D85" s="117">
        <v>2.0</v>
      </c>
      <c r="E85" s="118" t="s">
        <v>478</v>
      </c>
      <c r="F85" s="119">
        <v>44732.0</v>
      </c>
      <c r="G85" s="124"/>
      <c r="H85" s="108" t="s">
        <v>498</v>
      </c>
      <c r="I85" s="107"/>
      <c r="J85" s="107"/>
      <c r="K85" s="121" t="s">
        <v>480</v>
      </c>
      <c r="L85" s="119">
        <v>45083.0</v>
      </c>
      <c r="M85" s="119">
        <f t="shared" si="1"/>
        <v>45460</v>
      </c>
      <c r="N85" s="107"/>
      <c r="O85" s="122">
        <f t="shared" si="2"/>
        <v>-287</v>
      </c>
      <c r="P85" s="122" t="str">
        <f t="shared" si="3"/>
        <v>NÃO</v>
      </c>
      <c r="Q85" s="123" t="str">
        <f t="shared" si="4"/>
        <v>NÃO</v>
      </c>
    </row>
    <row r="86" ht="15.75" hidden="1" customHeight="1">
      <c r="B86" s="115" t="s">
        <v>477</v>
      </c>
      <c r="C86" s="116">
        <v>44560.0</v>
      </c>
      <c r="D86" s="117">
        <v>4.0</v>
      </c>
      <c r="E86" s="118" t="s">
        <v>478</v>
      </c>
      <c r="F86" s="119">
        <v>44732.0</v>
      </c>
      <c r="G86" s="124"/>
      <c r="H86" s="108" t="s">
        <v>499</v>
      </c>
      <c r="I86" s="107"/>
      <c r="J86" s="107"/>
      <c r="K86" s="121" t="s">
        <v>480</v>
      </c>
      <c r="L86" s="119">
        <v>45083.0</v>
      </c>
      <c r="M86" s="119">
        <f t="shared" si="1"/>
        <v>45460</v>
      </c>
      <c r="N86" s="107"/>
      <c r="O86" s="122">
        <f t="shared" si="2"/>
        <v>-287</v>
      </c>
      <c r="P86" s="122" t="str">
        <f t="shared" si="3"/>
        <v>NÃO</v>
      </c>
      <c r="Q86" s="123" t="str">
        <f t="shared" si="4"/>
        <v>NÃO</v>
      </c>
    </row>
    <row r="87" ht="15.75" hidden="1" customHeight="1">
      <c r="B87" s="115" t="s">
        <v>477</v>
      </c>
      <c r="C87" s="116">
        <v>44560.0</v>
      </c>
      <c r="D87" s="117">
        <v>1.0</v>
      </c>
      <c r="E87" s="118" t="s">
        <v>478</v>
      </c>
      <c r="F87" s="119">
        <v>44732.0</v>
      </c>
      <c r="G87" s="124"/>
      <c r="H87" s="108" t="s">
        <v>500</v>
      </c>
      <c r="I87" s="107"/>
      <c r="J87" s="107"/>
      <c r="K87" s="121" t="s">
        <v>480</v>
      </c>
      <c r="L87" s="119">
        <v>45083.0</v>
      </c>
      <c r="M87" s="119">
        <f t="shared" si="1"/>
        <v>45460</v>
      </c>
      <c r="N87" s="107"/>
      <c r="O87" s="122">
        <f t="shared" si="2"/>
        <v>-287</v>
      </c>
      <c r="P87" s="122" t="str">
        <f t="shared" si="3"/>
        <v>NÃO</v>
      </c>
      <c r="Q87" s="123" t="str">
        <f t="shared" si="4"/>
        <v>NÃO</v>
      </c>
    </row>
    <row r="88" ht="15.75" hidden="1" customHeight="1">
      <c r="B88" s="115" t="s">
        <v>477</v>
      </c>
      <c r="C88" s="116">
        <v>44560.0</v>
      </c>
      <c r="D88" s="117">
        <v>2.0</v>
      </c>
      <c r="E88" s="118" t="s">
        <v>478</v>
      </c>
      <c r="F88" s="119">
        <v>44732.0</v>
      </c>
      <c r="G88" s="124"/>
      <c r="H88" s="108" t="s">
        <v>501</v>
      </c>
      <c r="I88" s="107"/>
      <c r="J88" s="107"/>
      <c r="K88" s="121" t="s">
        <v>480</v>
      </c>
      <c r="L88" s="119">
        <v>45083.0</v>
      </c>
      <c r="M88" s="119">
        <f t="shared" si="1"/>
        <v>45460</v>
      </c>
      <c r="N88" s="107"/>
      <c r="O88" s="122">
        <f t="shared" si="2"/>
        <v>-287</v>
      </c>
      <c r="P88" s="122" t="str">
        <f t="shared" si="3"/>
        <v>NÃO</v>
      </c>
      <c r="Q88" s="123" t="str">
        <f t="shared" si="4"/>
        <v>NÃO</v>
      </c>
    </row>
    <row r="89" ht="15.75" hidden="1" customHeight="1">
      <c r="B89" s="115" t="s">
        <v>477</v>
      </c>
      <c r="C89" s="116">
        <v>44560.0</v>
      </c>
      <c r="D89" s="117">
        <v>2.0</v>
      </c>
      <c r="E89" s="118" t="s">
        <v>478</v>
      </c>
      <c r="F89" s="119">
        <v>44732.0</v>
      </c>
      <c r="G89" s="124"/>
      <c r="H89" s="108" t="s">
        <v>502</v>
      </c>
      <c r="I89" s="107"/>
      <c r="J89" s="107"/>
      <c r="K89" s="121" t="s">
        <v>480</v>
      </c>
      <c r="L89" s="119">
        <v>45083.0</v>
      </c>
      <c r="M89" s="119">
        <f t="shared" si="1"/>
        <v>45460</v>
      </c>
      <c r="N89" s="107"/>
      <c r="O89" s="122">
        <f t="shared" si="2"/>
        <v>-287</v>
      </c>
      <c r="P89" s="122" t="str">
        <f t="shared" si="3"/>
        <v>NÃO</v>
      </c>
      <c r="Q89" s="123" t="str">
        <f t="shared" si="4"/>
        <v>NÃO</v>
      </c>
    </row>
    <row r="90" ht="15.75" hidden="1" customHeight="1">
      <c r="B90" s="115" t="s">
        <v>477</v>
      </c>
      <c r="C90" s="116">
        <v>44560.0</v>
      </c>
      <c r="D90" s="117">
        <v>4.0</v>
      </c>
      <c r="E90" s="118" t="s">
        <v>478</v>
      </c>
      <c r="F90" s="119">
        <v>44732.0</v>
      </c>
      <c r="G90" s="120" t="s">
        <v>453</v>
      </c>
      <c r="H90" s="108" t="s">
        <v>424</v>
      </c>
      <c r="I90" s="107"/>
      <c r="J90" s="107"/>
      <c r="K90" s="121" t="s">
        <v>480</v>
      </c>
      <c r="L90" s="119">
        <v>45083.0</v>
      </c>
      <c r="M90" s="119">
        <f t="shared" si="1"/>
        <v>45460</v>
      </c>
      <c r="N90" s="107"/>
      <c r="O90" s="122">
        <f t="shared" si="2"/>
        <v>-287</v>
      </c>
      <c r="P90" s="122" t="str">
        <f t="shared" si="3"/>
        <v>NÃO</v>
      </c>
      <c r="Q90" s="123" t="str">
        <f t="shared" si="4"/>
        <v>NÃO</v>
      </c>
    </row>
    <row r="91" ht="15.75" hidden="1" customHeight="1">
      <c r="B91" s="125" t="s">
        <v>477</v>
      </c>
      <c r="C91" s="126">
        <v>44560.0</v>
      </c>
      <c r="D91" s="117">
        <v>1.0</v>
      </c>
      <c r="E91" s="127" t="s">
        <v>478</v>
      </c>
      <c r="F91" s="128">
        <v>44732.0</v>
      </c>
      <c r="G91" s="129"/>
      <c r="H91" s="108" t="s">
        <v>499</v>
      </c>
      <c r="I91" s="112"/>
      <c r="J91" s="112"/>
      <c r="K91" s="130" t="s">
        <v>480</v>
      </c>
      <c r="L91" s="128">
        <v>45083.0</v>
      </c>
      <c r="M91" s="128">
        <f t="shared" si="1"/>
        <v>45460</v>
      </c>
      <c r="N91" s="112"/>
      <c r="O91" s="117">
        <f t="shared" si="2"/>
        <v>-287</v>
      </c>
      <c r="P91" s="117" t="str">
        <f t="shared" si="3"/>
        <v>NÃO</v>
      </c>
      <c r="Q91" s="131" t="str">
        <f t="shared" si="4"/>
        <v>NÃO</v>
      </c>
    </row>
    <row r="92">
      <c r="B92" s="115" t="s">
        <v>503</v>
      </c>
      <c r="C92" s="116">
        <v>45117.0</v>
      </c>
      <c r="D92" s="117">
        <v>70.0</v>
      </c>
      <c r="E92" s="118" t="s">
        <v>504</v>
      </c>
      <c r="F92" s="119">
        <v>45289.0</v>
      </c>
      <c r="G92" s="120" t="s">
        <v>25</v>
      </c>
      <c r="H92" s="108" t="s">
        <v>505</v>
      </c>
      <c r="K92" s="121" t="s">
        <v>506</v>
      </c>
      <c r="L92" s="119">
        <v>45657.0</v>
      </c>
      <c r="M92" s="128">
        <f t="shared" ref="M92:M100" si="5">IF(J92&lt;&gt;0,F92+217+364,F92+365)+IF(L92&lt;&gt;0,365,0)</f>
        <v>46019</v>
      </c>
      <c r="O92" s="117">
        <f t="shared" ref="O92:O100" si="6">M92-TODAY()+1</f>
        <v>273</v>
      </c>
      <c r="P92" s="117" t="str">
        <f t="shared" si="3"/>
        <v>NÃO</v>
      </c>
      <c r="Q92" s="131" t="str">
        <f t="shared" si="4"/>
        <v>SIM</v>
      </c>
    </row>
    <row r="93">
      <c r="B93" s="125" t="s">
        <v>503</v>
      </c>
      <c r="C93" s="116">
        <v>45117.0</v>
      </c>
      <c r="D93" s="117">
        <v>20.0</v>
      </c>
      <c r="E93" s="118" t="s">
        <v>504</v>
      </c>
      <c r="F93" s="119">
        <v>45289.0</v>
      </c>
      <c r="G93" s="132"/>
      <c r="H93" s="108" t="s">
        <v>507</v>
      </c>
      <c r="K93" s="130" t="s">
        <v>506</v>
      </c>
      <c r="L93" s="128">
        <v>45657.0</v>
      </c>
      <c r="M93" s="128">
        <f t="shared" si="5"/>
        <v>46019</v>
      </c>
      <c r="O93" s="117">
        <f t="shared" si="6"/>
        <v>273</v>
      </c>
      <c r="P93" s="117" t="str">
        <f t="shared" si="3"/>
        <v>NÃO</v>
      </c>
      <c r="Q93" s="131" t="str">
        <f t="shared" si="4"/>
        <v>SIM</v>
      </c>
    </row>
    <row r="94">
      <c r="B94" s="125" t="s">
        <v>503</v>
      </c>
      <c r="C94" s="116">
        <v>45117.0</v>
      </c>
      <c r="D94" s="117">
        <v>13.0</v>
      </c>
      <c r="E94" s="118" t="s">
        <v>504</v>
      </c>
      <c r="F94" s="119">
        <v>45289.0</v>
      </c>
      <c r="G94" s="132"/>
      <c r="H94" s="108" t="s">
        <v>508</v>
      </c>
      <c r="K94" s="121" t="s">
        <v>506</v>
      </c>
      <c r="L94" s="119">
        <v>45657.0</v>
      </c>
      <c r="M94" s="128">
        <f t="shared" si="5"/>
        <v>46019</v>
      </c>
      <c r="O94" s="117">
        <f t="shared" si="6"/>
        <v>273</v>
      </c>
      <c r="P94" s="117" t="str">
        <f t="shared" si="3"/>
        <v>NÃO</v>
      </c>
      <c r="Q94" s="131" t="str">
        <f t="shared" si="4"/>
        <v>SIM</v>
      </c>
    </row>
    <row r="95">
      <c r="B95" s="125" t="s">
        <v>503</v>
      </c>
      <c r="C95" s="116">
        <v>45117.0</v>
      </c>
      <c r="D95" s="117">
        <v>2.0</v>
      </c>
      <c r="E95" s="118" t="s">
        <v>504</v>
      </c>
      <c r="F95" s="119">
        <v>45289.0</v>
      </c>
      <c r="G95" s="132"/>
      <c r="H95" s="108" t="s">
        <v>479</v>
      </c>
      <c r="K95" s="130" t="s">
        <v>506</v>
      </c>
      <c r="L95" s="128">
        <v>45657.0</v>
      </c>
      <c r="M95" s="128">
        <f t="shared" si="5"/>
        <v>46019</v>
      </c>
      <c r="O95" s="117">
        <f t="shared" si="6"/>
        <v>273</v>
      </c>
      <c r="P95" s="117" t="str">
        <f t="shared" si="3"/>
        <v>NÃO</v>
      </c>
      <c r="Q95" s="131" t="str">
        <f t="shared" si="4"/>
        <v>SIM</v>
      </c>
    </row>
    <row r="96">
      <c r="B96" s="125" t="s">
        <v>503</v>
      </c>
      <c r="C96" s="116">
        <v>45117.0</v>
      </c>
      <c r="D96" s="117">
        <v>1.0</v>
      </c>
      <c r="E96" s="118" t="s">
        <v>504</v>
      </c>
      <c r="F96" s="119">
        <v>45289.0</v>
      </c>
      <c r="G96" s="132"/>
      <c r="H96" s="108" t="s">
        <v>509</v>
      </c>
      <c r="K96" s="121" t="s">
        <v>506</v>
      </c>
      <c r="L96" s="119">
        <v>45657.0</v>
      </c>
      <c r="M96" s="128">
        <f t="shared" si="5"/>
        <v>46019</v>
      </c>
      <c r="O96" s="117">
        <f t="shared" si="6"/>
        <v>273</v>
      </c>
      <c r="P96" s="117" t="str">
        <f t="shared" si="3"/>
        <v>NÃO</v>
      </c>
      <c r="Q96" s="131" t="str">
        <f t="shared" si="4"/>
        <v>SIM</v>
      </c>
    </row>
    <row r="97">
      <c r="B97" s="125" t="s">
        <v>503</v>
      </c>
      <c r="C97" s="116">
        <v>45117.0</v>
      </c>
      <c r="D97" s="117">
        <v>2.0</v>
      </c>
      <c r="E97" s="118" t="s">
        <v>504</v>
      </c>
      <c r="F97" s="119">
        <v>45289.0</v>
      </c>
      <c r="G97" s="132"/>
      <c r="H97" s="108" t="s">
        <v>435</v>
      </c>
      <c r="K97" s="130" t="s">
        <v>506</v>
      </c>
      <c r="L97" s="128">
        <v>45657.0</v>
      </c>
      <c r="M97" s="128">
        <f t="shared" si="5"/>
        <v>46019</v>
      </c>
      <c r="O97" s="117">
        <f t="shared" si="6"/>
        <v>273</v>
      </c>
      <c r="P97" s="117" t="str">
        <f t="shared" si="3"/>
        <v>NÃO</v>
      </c>
      <c r="Q97" s="131" t="str">
        <f t="shared" si="4"/>
        <v>SIM</v>
      </c>
    </row>
    <row r="98">
      <c r="B98" s="125" t="s">
        <v>503</v>
      </c>
      <c r="C98" s="116">
        <v>45117.0</v>
      </c>
      <c r="D98" s="117">
        <v>1.0</v>
      </c>
      <c r="E98" s="118" t="s">
        <v>504</v>
      </c>
      <c r="F98" s="119">
        <v>45289.0</v>
      </c>
      <c r="G98" s="132"/>
      <c r="H98" s="108" t="s">
        <v>510</v>
      </c>
      <c r="K98" s="121" t="s">
        <v>506</v>
      </c>
      <c r="L98" s="119">
        <v>45657.0</v>
      </c>
      <c r="M98" s="128">
        <f t="shared" si="5"/>
        <v>46019</v>
      </c>
      <c r="O98" s="117">
        <f t="shared" si="6"/>
        <v>273</v>
      </c>
      <c r="P98" s="117" t="str">
        <f t="shared" si="3"/>
        <v>NÃO</v>
      </c>
      <c r="Q98" s="131" t="str">
        <f t="shared" si="4"/>
        <v>SIM</v>
      </c>
    </row>
    <row r="99">
      <c r="B99" s="125" t="s">
        <v>503</v>
      </c>
      <c r="C99" s="116">
        <v>45117.0</v>
      </c>
      <c r="D99" s="117">
        <v>3.0</v>
      </c>
      <c r="E99" s="118" t="s">
        <v>504</v>
      </c>
      <c r="F99" s="119">
        <v>45289.0</v>
      </c>
      <c r="G99" s="132"/>
      <c r="H99" s="108" t="s">
        <v>511</v>
      </c>
      <c r="K99" s="130" t="s">
        <v>506</v>
      </c>
      <c r="L99" s="128">
        <v>45657.0</v>
      </c>
      <c r="M99" s="128">
        <f t="shared" si="5"/>
        <v>46019</v>
      </c>
      <c r="O99" s="117">
        <f t="shared" si="6"/>
        <v>273</v>
      </c>
      <c r="P99" s="117" t="str">
        <f t="shared" si="3"/>
        <v>NÃO</v>
      </c>
      <c r="Q99" s="131" t="str">
        <f t="shared" si="4"/>
        <v>SIM</v>
      </c>
    </row>
    <row r="100">
      <c r="B100" s="133" t="s">
        <v>503</v>
      </c>
      <c r="C100" s="134">
        <v>45117.0</v>
      </c>
      <c r="D100" s="135">
        <v>1.0</v>
      </c>
      <c r="E100" s="136" t="s">
        <v>504</v>
      </c>
      <c r="F100" s="137">
        <v>45289.0</v>
      </c>
      <c r="G100" s="138"/>
      <c r="H100" s="139" t="s">
        <v>512</v>
      </c>
      <c r="K100" s="140" t="s">
        <v>506</v>
      </c>
      <c r="L100" s="137">
        <v>45657.0</v>
      </c>
      <c r="M100" s="137">
        <f t="shared" si="5"/>
        <v>46019</v>
      </c>
      <c r="O100" s="135">
        <f t="shared" si="6"/>
        <v>273</v>
      </c>
      <c r="P100" s="135" t="str">
        <f t="shared" si="3"/>
        <v>NÃO</v>
      </c>
      <c r="Q100" s="141" t="str">
        <f t="shared" si="4"/>
        <v>SIM</v>
      </c>
    </row>
    <row r="101" ht="15.75" customHeight="1">
      <c r="B101" s="142" t="s">
        <v>413</v>
      </c>
      <c r="C101" s="2"/>
      <c r="D101" s="143">
        <f>SUMIF(Q8:Q100,"SIM",D8:D100)</f>
        <v>113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5" t="s">
        <v>184</v>
      </c>
    </row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C$7:$Q$91">
    <filterColumn colId="14">
      <filters/>
    </filterColumn>
  </autoFilter>
  <mergeCells count="9">
    <mergeCell ref="G92:G100"/>
    <mergeCell ref="B101:C101"/>
    <mergeCell ref="B2:Q2"/>
    <mergeCell ref="B3:Q3"/>
    <mergeCell ref="C4:Q4"/>
    <mergeCell ref="C5:Q5"/>
    <mergeCell ref="B6:Q6"/>
    <mergeCell ref="B8:B45"/>
    <mergeCell ref="B46:B63"/>
  </mergeCells>
  <conditionalFormatting sqref="O8:O100">
    <cfRule type="cellIs" dxfId="2" priority="1" operator="greaterThan">
      <formula>30</formula>
    </cfRule>
  </conditionalFormatting>
  <conditionalFormatting sqref="O65:P91">
    <cfRule type="cellIs" dxfId="0" priority="2" operator="lessThan">
      <formula>0</formula>
    </cfRule>
  </conditionalFormatting>
  <conditionalFormatting sqref="P65:P100">
    <cfRule type="cellIs" dxfId="1" priority="3" operator="between">
      <formula>0</formula>
      <formula>60</formula>
    </cfRule>
  </conditionalFormatting>
  <conditionalFormatting sqref="P65:P100">
    <cfRule type="cellIs" dxfId="2" priority="4" operator="equal">
      <formula>"SIM"</formula>
    </cfRule>
  </conditionalFormatting>
  <conditionalFormatting sqref="P8:Q91">
    <cfRule type="cellIs" dxfId="0" priority="5" operator="equal">
      <formula>"NÃO"</formula>
    </cfRule>
  </conditionalFormatting>
  <conditionalFormatting sqref="Q8:Q100">
    <cfRule type="cellIs" dxfId="2" priority="6" operator="equal">
      <formula>"SIM"</formula>
    </cfRule>
  </conditionalFormatting>
  <conditionalFormatting sqref="Q65:Q100">
    <cfRule type="cellIs" dxfId="0" priority="7" operator="equal">
      <formula>"NÃO"</formula>
    </cfRule>
  </conditionalFormatting>
  <conditionalFormatting sqref="O92:P100">
    <cfRule type="cellIs" dxfId="0" priority="8" operator="lessThan">
      <formula>0</formula>
    </cfRule>
  </conditionalFormatting>
  <conditionalFormatting sqref="P92:Q100">
    <cfRule type="cellIs" dxfId="0" priority="9" operator="equal">
      <formula>"NÃO"</formula>
    </cfRule>
  </conditionalFormatting>
  <printOptions/>
  <pageMargins bottom="0.78740157480315" footer="0.0" header="0.0" left="0.511811023622047" right="0.511811023622047" top="0.78740157480315"/>
  <pageSetup paperSize="9" scale="4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8.71"/>
    <col customWidth="1" min="2" max="3" width="10.71"/>
    <col customWidth="1" min="4" max="4" width="13.71"/>
    <col customWidth="1" min="5" max="5" width="10.71"/>
    <col customWidth="1" min="6" max="6" width="15.71"/>
    <col customWidth="1" min="7" max="7" width="25.71"/>
    <col customWidth="1" min="8" max="10" width="10.71"/>
  </cols>
  <sheetData>
    <row r="2">
      <c r="B2" s="1" t="s">
        <v>513</v>
      </c>
      <c r="C2" s="2"/>
      <c r="D2" s="2"/>
      <c r="E2" s="2"/>
      <c r="F2" s="2"/>
      <c r="G2" s="2"/>
      <c r="H2" s="2"/>
      <c r="I2" s="2"/>
      <c r="J2" s="3"/>
    </row>
    <row r="3">
      <c r="B3" s="4" t="s">
        <v>514</v>
      </c>
      <c r="C3" s="5"/>
      <c r="D3" s="5"/>
      <c r="E3" s="5"/>
      <c r="F3" s="5"/>
      <c r="G3" s="5"/>
      <c r="H3" s="5"/>
      <c r="I3" s="5"/>
      <c r="J3" s="6"/>
    </row>
    <row r="4">
      <c r="B4" s="7" t="s">
        <v>2</v>
      </c>
      <c r="C4" s="8" t="s">
        <v>515</v>
      </c>
      <c r="D4" s="5"/>
      <c r="E4" s="5"/>
      <c r="F4" s="5"/>
      <c r="G4" s="5"/>
      <c r="H4" s="5"/>
      <c r="I4" s="5"/>
      <c r="J4" s="6"/>
    </row>
    <row r="5">
      <c r="B5" s="146">
        <f>'Docente Efetivo'!B5</f>
        <v>45747</v>
      </c>
      <c r="C5" s="10" t="s">
        <v>516</v>
      </c>
      <c r="D5" s="11"/>
      <c r="E5" s="11"/>
      <c r="F5" s="11"/>
      <c r="G5" s="11"/>
      <c r="H5" s="11"/>
      <c r="I5" s="11"/>
      <c r="J5" s="12"/>
    </row>
    <row r="6">
      <c r="B6" s="13" t="s">
        <v>5</v>
      </c>
      <c r="C6" s="2"/>
      <c r="D6" s="2"/>
      <c r="E6" s="2"/>
      <c r="F6" s="2"/>
      <c r="G6" s="2"/>
      <c r="H6" s="2"/>
      <c r="I6" s="2"/>
      <c r="J6" s="3"/>
    </row>
    <row r="7">
      <c r="B7" s="14" t="s">
        <v>6</v>
      </c>
      <c r="C7" s="15" t="s">
        <v>7</v>
      </c>
      <c r="D7" s="14" t="s">
        <v>9</v>
      </c>
      <c r="E7" s="15" t="s">
        <v>7</v>
      </c>
      <c r="F7" s="147" t="s">
        <v>10</v>
      </c>
      <c r="G7" s="147" t="s">
        <v>11</v>
      </c>
      <c r="H7" s="17" t="s">
        <v>14</v>
      </c>
      <c r="I7" s="17" t="s">
        <v>417</v>
      </c>
      <c r="J7" s="17" t="s">
        <v>18</v>
      </c>
    </row>
    <row r="8" ht="22.5" hidden="1" customHeight="1">
      <c r="B8" s="148" t="s">
        <v>517</v>
      </c>
      <c r="C8" s="149">
        <v>44270.0</v>
      </c>
      <c r="D8" s="150" t="s">
        <v>518</v>
      </c>
      <c r="E8" s="149">
        <v>44319.0</v>
      </c>
      <c r="F8" s="151" t="s">
        <v>519</v>
      </c>
      <c r="G8" s="152" t="s">
        <v>185</v>
      </c>
      <c r="H8" s="149">
        <f>E8+364</f>
        <v>44683</v>
      </c>
      <c r="I8" s="150">
        <f>H8-TODAY()</f>
        <v>-1064</v>
      </c>
      <c r="J8" s="153" t="str">
        <f>IF(I8&lt;0,"NÃO","SIM")</f>
        <v>NÃO</v>
      </c>
    </row>
    <row r="9">
      <c r="B9" s="154"/>
      <c r="C9" s="155"/>
      <c r="D9" s="155"/>
      <c r="E9" s="155"/>
      <c r="F9" s="156"/>
      <c r="G9" s="157" t="s">
        <v>520</v>
      </c>
      <c r="H9" s="155"/>
      <c r="I9" s="155"/>
      <c r="J9" s="158"/>
    </row>
    <row r="10">
      <c r="B10" s="154"/>
      <c r="C10" s="155"/>
      <c r="D10" s="155"/>
      <c r="E10" s="155"/>
      <c r="F10" s="157" t="s">
        <v>521</v>
      </c>
      <c r="G10" s="157" t="s">
        <v>522</v>
      </c>
      <c r="H10" s="155"/>
      <c r="I10" s="155"/>
      <c r="J10" s="158"/>
    </row>
    <row r="11">
      <c r="B11" s="154"/>
      <c r="C11" s="155"/>
      <c r="D11" s="155"/>
      <c r="E11" s="155"/>
      <c r="F11" s="157" t="s">
        <v>523</v>
      </c>
      <c r="G11" s="157" t="s">
        <v>524</v>
      </c>
      <c r="H11" s="155"/>
      <c r="I11" s="155"/>
      <c r="J11" s="158"/>
    </row>
    <row r="12">
      <c r="B12" s="154"/>
      <c r="C12" s="155"/>
      <c r="D12" s="155"/>
      <c r="E12" s="155"/>
      <c r="F12" s="157" t="s">
        <v>525</v>
      </c>
      <c r="G12" s="157" t="s">
        <v>526</v>
      </c>
      <c r="H12" s="155"/>
      <c r="I12" s="155"/>
      <c r="J12" s="158"/>
    </row>
    <row r="13">
      <c r="B13" s="154"/>
      <c r="C13" s="155"/>
      <c r="D13" s="155"/>
      <c r="E13" s="155"/>
      <c r="F13" s="157" t="s">
        <v>527</v>
      </c>
      <c r="G13" s="157" t="s">
        <v>528</v>
      </c>
      <c r="H13" s="155"/>
      <c r="I13" s="155"/>
      <c r="J13" s="158"/>
    </row>
    <row r="14">
      <c r="B14" s="154"/>
      <c r="C14" s="155"/>
      <c r="D14" s="155"/>
      <c r="E14" s="155"/>
      <c r="F14" s="151" t="s">
        <v>529</v>
      </c>
      <c r="G14" s="157" t="s">
        <v>530</v>
      </c>
      <c r="H14" s="155"/>
      <c r="I14" s="155"/>
      <c r="J14" s="158"/>
    </row>
    <row r="15">
      <c r="B15" s="154"/>
      <c r="C15" s="155"/>
      <c r="D15" s="155"/>
      <c r="E15" s="155"/>
      <c r="F15" s="155"/>
      <c r="G15" s="157" t="s">
        <v>530</v>
      </c>
      <c r="H15" s="155"/>
      <c r="I15" s="155"/>
      <c r="J15" s="158"/>
    </row>
    <row r="16">
      <c r="B16" s="154"/>
      <c r="C16" s="155"/>
      <c r="D16" s="155"/>
      <c r="E16" s="155"/>
      <c r="F16" s="156"/>
      <c r="G16" s="157" t="s">
        <v>531</v>
      </c>
      <c r="H16" s="155"/>
      <c r="I16" s="155"/>
      <c r="J16" s="158"/>
    </row>
    <row r="17">
      <c r="B17" s="154"/>
      <c r="C17" s="155"/>
      <c r="D17" s="155"/>
      <c r="E17" s="155"/>
      <c r="F17" s="157" t="s">
        <v>532</v>
      </c>
      <c r="G17" s="157" t="s">
        <v>533</v>
      </c>
      <c r="H17" s="155"/>
      <c r="I17" s="155"/>
      <c r="J17" s="158"/>
    </row>
    <row r="18">
      <c r="B18" s="154"/>
      <c r="C18" s="155"/>
      <c r="D18" s="155"/>
      <c r="E18" s="155"/>
      <c r="F18" s="157" t="s">
        <v>534</v>
      </c>
      <c r="G18" s="157" t="s">
        <v>535</v>
      </c>
      <c r="H18" s="155"/>
      <c r="I18" s="155"/>
      <c r="J18" s="158"/>
    </row>
    <row r="19">
      <c r="B19" s="154"/>
      <c r="C19" s="155"/>
      <c r="D19" s="155"/>
      <c r="E19" s="155"/>
      <c r="F19" s="157" t="s">
        <v>536</v>
      </c>
      <c r="G19" s="157" t="s">
        <v>537</v>
      </c>
      <c r="H19" s="155"/>
      <c r="I19" s="155"/>
      <c r="J19" s="158"/>
    </row>
    <row r="20">
      <c r="B20" s="154"/>
      <c r="C20" s="155"/>
      <c r="D20" s="155"/>
      <c r="E20" s="155"/>
      <c r="F20" s="157" t="s">
        <v>538</v>
      </c>
      <c r="G20" s="157" t="s">
        <v>128</v>
      </c>
      <c r="H20" s="155"/>
      <c r="I20" s="155"/>
      <c r="J20" s="158"/>
    </row>
    <row r="21" ht="15.75" customHeight="1">
      <c r="B21" s="154"/>
      <c r="C21" s="155"/>
      <c r="D21" s="155"/>
      <c r="E21" s="155"/>
      <c r="F21" s="157" t="s">
        <v>539</v>
      </c>
      <c r="G21" s="157" t="s">
        <v>540</v>
      </c>
      <c r="H21" s="155"/>
      <c r="I21" s="155"/>
      <c r="J21" s="158"/>
    </row>
    <row r="22" ht="15.75" customHeight="1">
      <c r="B22" s="154"/>
      <c r="C22" s="155"/>
      <c r="D22" s="155"/>
      <c r="E22" s="155"/>
      <c r="F22" s="157" t="s">
        <v>541</v>
      </c>
      <c r="G22" s="157" t="s">
        <v>540</v>
      </c>
      <c r="H22" s="155"/>
      <c r="I22" s="155"/>
      <c r="J22" s="158"/>
    </row>
    <row r="23" ht="22.5" customHeight="1">
      <c r="B23" s="154"/>
      <c r="C23" s="155"/>
      <c r="D23" s="155"/>
      <c r="E23" s="155"/>
      <c r="F23" s="151" t="s">
        <v>542</v>
      </c>
      <c r="G23" s="157" t="s">
        <v>543</v>
      </c>
      <c r="H23" s="155"/>
      <c r="I23" s="155"/>
      <c r="J23" s="158"/>
    </row>
    <row r="24" ht="15.75" customHeight="1">
      <c r="B24" s="154"/>
      <c r="C24" s="155"/>
      <c r="D24" s="155"/>
      <c r="E24" s="155"/>
      <c r="F24" s="156"/>
      <c r="G24" s="157" t="s">
        <v>544</v>
      </c>
      <c r="H24" s="155"/>
      <c r="I24" s="155"/>
      <c r="J24" s="158"/>
    </row>
    <row r="25" ht="15.75" customHeight="1">
      <c r="B25" s="154"/>
      <c r="C25" s="155"/>
      <c r="D25" s="155"/>
      <c r="E25" s="155"/>
      <c r="F25" s="151" t="s">
        <v>545</v>
      </c>
      <c r="G25" s="157" t="s">
        <v>546</v>
      </c>
      <c r="H25" s="155"/>
      <c r="I25" s="155"/>
      <c r="J25" s="158"/>
    </row>
    <row r="26" ht="15.75" customHeight="1">
      <c r="B26" s="154"/>
      <c r="C26" s="155"/>
      <c r="D26" s="155"/>
      <c r="E26" s="155"/>
      <c r="F26" s="156"/>
      <c r="G26" s="157" t="s">
        <v>547</v>
      </c>
      <c r="H26" s="155"/>
      <c r="I26" s="155"/>
      <c r="J26" s="158"/>
    </row>
    <row r="27" ht="22.5" customHeight="1">
      <c r="B27" s="154"/>
      <c r="C27" s="155"/>
      <c r="D27" s="155"/>
      <c r="E27" s="155"/>
      <c r="F27" s="151" t="s">
        <v>73</v>
      </c>
      <c r="G27" s="157" t="s">
        <v>548</v>
      </c>
      <c r="H27" s="155"/>
      <c r="I27" s="155"/>
      <c r="J27" s="158"/>
    </row>
    <row r="28" ht="15.75" customHeight="1">
      <c r="B28" s="154"/>
      <c r="C28" s="155"/>
      <c r="D28" s="155"/>
      <c r="E28" s="155"/>
      <c r="F28" s="156"/>
      <c r="G28" s="157" t="s">
        <v>549</v>
      </c>
      <c r="H28" s="155"/>
      <c r="I28" s="155"/>
      <c r="J28" s="158"/>
    </row>
    <row r="29" ht="22.5" customHeight="1">
      <c r="B29" s="154"/>
      <c r="C29" s="155"/>
      <c r="D29" s="155"/>
      <c r="E29" s="155"/>
      <c r="F29" s="151" t="s">
        <v>132</v>
      </c>
      <c r="G29" s="157" t="s">
        <v>550</v>
      </c>
      <c r="H29" s="155"/>
      <c r="I29" s="155"/>
      <c r="J29" s="158"/>
    </row>
    <row r="30" ht="15.75" customHeight="1">
      <c r="B30" s="154"/>
      <c r="C30" s="155"/>
      <c r="D30" s="155"/>
      <c r="E30" s="155"/>
      <c r="F30" s="156"/>
      <c r="G30" s="157" t="s">
        <v>551</v>
      </c>
      <c r="H30" s="155"/>
      <c r="I30" s="155"/>
      <c r="J30" s="158"/>
    </row>
    <row r="31" ht="15.75" customHeight="1">
      <c r="B31" s="154"/>
      <c r="C31" s="155"/>
      <c r="D31" s="155"/>
      <c r="E31" s="155"/>
      <c r="F31" s="157" t="s">
        <v>552</v>
      </c>
      <c r="G31" s="157" t="s">
        <v>551</v>
      </c>
      <c r="H31" s="155"/>
      <c r="I31" s="155"/>
      <c r="J31" s="158"/>
    </row>
    <row r="32" ht="22.5" customHeight="1">
      <c r="B32" s="154"/>
      <c r="C32" s="155"/>
      <c r="D32" s="155"/>
      <c r="E32" s="155"/>
      <c r="F32" s="151" t="s">
        <v>33</v>
      </c>
      <c r="G32" s="157" t="s">
        <v>553</v>
      </c>
      <c r="H32" s="155"/>
      <c r="I32" s="155"/>
      <c r="J32" s="158"/>
    </row>
    <row r="33" ht="15.75" customHeight="1">
      <c r="B33" s="154"/>
      <c r="C33" s="155"/>
      <c r="D33" s="155"/>
      <c r="E33" s="155"/>
      <c r="F33" s="155"/>
      <c r="G33" s="157" t="s">
        <v>554</v>
      </c>
      <c r="H33" s="155"/>
      <c r="I33" s="155"/>
      <c r="J33" s="158"/>
    </row>
    <row r="34" ht="15.75" customHeight="1">
      <c r="B34" s="154"/>
      <c r="C34" s="155"/>
      <c r="D34" s="155"/>
      <c r="E34" s="155"/>
      <c r="F34" s="156"/>
      <c r="G34" s="157" t="s">
        <v>555</v>
      </c>
      <c r="H34" s="155"/>
      <c r="I34" s="155"/>
      <c r="J34" s="158"/>
    </row>
    <row r="35" ht="15.75" customHeight="1">
      <c r="B35" s="154"/>
      <c r="C35" s="155"/>
      <c r="D35" s="156"/>
      <c r="E35" s="156"/>
      <c r="F35" s="157" t="s">
        <v>121</v>
      </c>
      <c r="G35" s="157" t="s">
        <v>556</v>
      </c>
      <c r="H35" s="156"/>
      <c r="I35" s="156"/>
      <c r="J35" s="159"/>
    </row>
    <row r="36" ht="15.75" hidden="1" customHeight="1">
      <c r="B36" s="154"/>
      <c r="C36" s="155"/>
      <c r="D36" s="78" t="s">
        <v>557</v>
      </c>
      <c r="E36" s="160">
        <v>44330.0</v>
      </c>
      <c r="F36" s="151" t="s">
        <v>102</v>
      </c>
      <c r="G36" s="157" t="s">
        <v>558</v>
      </c>
      <c r="H36" s="160">
        <f>E36+364</f>
        <v>44694</v>
      </c>
      <c r="I36" s="78">
        <f>H36-TODAY()</f>
        <v>-1053</v>
      </c>
      <c r="J36" s="161" t="str">
        <f>IF(I36&lt;0,"NÃO","SIM")</f>
        <v>NÃO</v>
      </c>
    </row>
    <row r="37" ht="15.75" customHeight="1">
      <c r="B37" s="154"/>
      <c r="C37" s="155"/>
      <c r="D37" s="155"/>
      <c r="E37" s="155"/>
      <c r="F37" s="156"/>
      <c r="G37" s="157" t="s">
        <v>115</v>
      </c>
      <c r="H37" s="155"/>
      <c r="I37" s="155"/>
      <c r="J37" s="158"/>
    </row>
    <row r="38" ht="15.75" customHeight="1">
      <c r="B38" s="154"/>
      <c r="C38" s="155"/>
      <c r="D38" s="155"/>
      <c r="E38" s="155"/>
      <c r="F38" s="151" t="s">
        <v>112</v>
      </c>
      <c r="G38" s="157" t="s">
        <v>559</v>
      </c>
      <c r="H38" s="155"/>
      <c r="I38" s="155"/>
      <c r="J38" s="158"/>
    </row>
    <row r="39" ht="15.75" customHeight="1">
      <c r="B39" s="154"/>
      <c r="C39" s="155"/>
      <c r="D39" s="155"/>
      <c r="E39" s="155"/>
      <c r="F39" s="156"/>
      <c r="G39" s="157" t="s">
        <v>560</v>
      </c>
      <c r="H39" s="155"/>
      <c r="I39" s="155"/>
      <c r="J39" s="158"/>
    </row>
    <row r="40" ht="15.75" customHeight="1">
      <c r="B40" s="154"/>
      <c r="C40" s="155"/>
      <c r="D40" s="155"/>
      <c r="E40" s="155"/>
      <c r="F40" s="157" t="s">
        <v>561</v>
      </c>
      <c r="G40" s="157" t="s">
        <v>562</v>
      </c>
      <c r="H40" s="155"/>
      <c r="I40" s="155"/>
      <c r="J40" s="158"/>
    </row>
    <row r="41" ht="33.75" customHeight="1">
      <c r="B41" s="154"/>
      <c r="C41" s="155"/>
      <c r="D41" s="155"/>
      <c r="E41" s="155"/>
      <c r="F41" s="151" t="s">
        <v>144</v>
      </c>
      <c r="G41" s="157" t="s">
        <v>563</v>
      </c>
      <c r="H41" s="155"/>
      <c r="I41" s="155"/>
      <c r="J41" s="158"/>
    </row>
    <row r="42" ht="15.75" customHeight="1">
      <c r="B42" s="154"/>
      <c r="C42" s="155"/>
      <c r="D42" s="155"/>
      <c r="E42" s="155"/>
      <c r="F42" s="156"/>
      <c r="G42" s="157" t="s">
        <v>564</v>
      </c>
      <c r="H42" s="155"/>
      <c r="I42" s="155"/>
      <c r="J42" s="158"/>
    </row>
    <row r="43" ht="15.75" customHeight="1">
      <c r="B43" s="154"/>
      <c r="C43" s="155"/>
      <c r="D43" s="155"/>
      <c r="E43" s="155"/>
      <c r="F43" s="151" t="s">
        <v>565</v>
      </c>
      <c r="G43" s="157" t="s">
        <v>566</v>
      </c>
      <c r="H43" s="155"/>
      <c r="I43" s="155"/>
      <c r="J43" s="158"/>
    </row>
    <row r="44" ht="15.75" customHeight="1">
      <c r="B44" s="154"/>
      <c r="C44" s="155"/>
      <c r="D44" s="155"/>
      <c r="E44" s="155"/>
      <c r="F44" s="155"/>
      <c r="G44" s="157" t="s">
        <v>567</v>
      </c>
      <c r="H44" s="155"/>
      <c r="I44" s="155"/>
      <c r="J44" s="158"/>
    </row>
    <row r="45" ht="15.75" customHeight="1">
      <c r="B45" s="154"/>
      <c r="C45" s="155"/>
      <c r="D45" s="155"/>
      <c r="E45" s="155"/>
      <c r="F45" s="156"/>
      <c r="G45" s="157" t="s">
        <v>568</v>
      </c>
      <c r="H45" s="155"/>
      <c r="I45" s="155"/>
      <c r="J45" s="158"/>
    </row>
    <row r="46" ht="15.75" customHeight="1">
      <c r="B46" s="154"/>
      <c r="C46" s="155"/>
      <c r="D46" s="155"/>
      <c r="E46" s="155"/>
      <c r="F46" s="157" t="s">
        <v>569</v>
      </c>
      <c r="G46" s="157" t="s">
        <v>570</v>
      </c>
      <c r="H46" s="155"/>
      <c r="I46" s="155"/>
      <c r="J46" s="158"/>
    </row>
    <row r="47" ht="15.75" customHeight="1">
      <c r="B47" s="154"/>
      <c r="C47" s="155"/>
      <c r="D47" s="155"/>
      <c r="E47" s="155"/>
      <c r="F47" s="157" t="s">
        <v>571</v>
      </c>
      <c r="G47" s="157" t="s">
        <v>572</v>
      </c>
      <c r="H47" s="155"/>
      <c r="I47" s="155"/>
      <c r="J47" s="158"/>
    </row>
    <row r="48" ht="15.75" customHeight="1">
      <c r="B48" s="154"/>
      <c r="C48" s="155"/>
      <c r="D48" s="155"/>
      <c r="E48" s="155"/>
      <c r="F48" s="151" t="s">
        <v>573</v>
      </c>
      <c r="G48" s="157" t="s">
        <v>574</v>
      </c>
      <c r="H48" s="155"/>
      <c r="I48" s="155"/>
      <c r="J48" s="158"/>
    </row>
    <row r="49" ht="15.75" customHeight="1">
      <c r="B49" s="154"/>
      <c r="C49" s="155"/>
      <c r="D49" s="155"/>
      <c r="E49" s="155"/>
      <c r="F49" s="156"/>
      <c r="G49" s="157" t="s">
        <v>574</v>
      </c>
      <c r="H49" s="155"/>
      <c r="I49" s="155"/>
      <c r="J49" s="158"/>
    </row>
    <row r="50" ht="15.75" customHeight="1">
      <c r="B50" s="154"/>
      <c r="C50" s="155"/>
      <c r="D50" s="155"/>
      <c r="E50" s="155"/>
      <c r="F50" s="157" t="s">
        <v>575</v>
      </c>
      <c r="G50" s="157" t="s">
        <v>554</v>
      </c>
      <c r="H50" s="155"/>
      <c r="I50" s="155"/>
      <c r="J50" s="158"/>
    </row>
    <row r="51" ht="22.5" customHeight="1">
      <c r="B51" s="154"/>
      <c r="C51" s="155"/>
      <c r="D51" s="155"/>
      <c r="E51" s="155"/>
      <c r="F51" s="151" t="s">
        <v>576</v>
      </c>
      <c r="G51" s="157" t="s">
        <v>577</v>
      </c>
      <c r="H51" s="155"/>
      <c r="I51" s="155"/>
      <c r="J51" s="158"/>
    </row>
    <row r="52" ht="15.75" customHeight="1">
      <c r="B52" s="154"/>
      <c r="C52" s="155"/>
      <c r="D52" s="155"/>
      <c r="E52" s="155"/>
      <c r="F52" s="156"/>
      <c r="G52" s="157" t="s">
        <v>578</v>
      </c>
      <c r="H52" s="155"/>
      <c r="I52" s="155"/>
      <c r="J52" s="158"/>
    </row>
    <row r="53" ht="15.75" customHeight="1">
      <c r="B53" s="154"/>
      <c r="C53" s="155"/>
      <c r="D53" s="155"/>
      <c r="E53" s="155"/>
      <c r="F53" s="151" t="s">
        <v>579</v>
      </c>
      <c r="G53" s="151" t="s">
        <v>580</v>
      </c>
      <c r="H53" s="155"/>
      <c r="I53" s="155"/>
      <c r="J53" s="158"/>
    </row>
    <row r="54" ht="15.75" hidden="1" customHeight="1">
      <c r="B54" s="148" t="s">
        <v>581</v>
      </c>
      <c r="C54" s="162">
        <v>44482.0</v>
      </c>
      <c r="D54" s="150" t="s">
        <v>582</v>
      </c>
      <c r="E54" s="162">
        <v>44546.0</v>
      </c>
      <c r="F54" s="163" t="s">
        <v>583</v>
      </c>
      <c r="G54" s="163" t="s">
        <v>584</v>
      </c>
      <c r="H54" s="149">
        <f t="shared" ref="H54:H200" si="1">E54+364</f>
        <v>44910</v>
      </c>
      <c r="I54" s="150">
        <f t="shared" ref="I54:I323" si="2">H54-TODAY()</f>
        <v>-837</v>
      </c>
      <c r="J54" s="153" t="str">
        <f t="shared" ref="J54:J503" si="3">IF(I54&lt;0,"NÃO","SIM")</f>
        <v>NÃO</v>
      </c>
    </row>
    <row r="55" ht="15.75" hidden="1" customHeight="1">
      <c r="B55" s="164" t="s">
        <v>581</v>
      </c>
      <c r="C55" s="165">
        <v>44482.0</v>
      </c>
      <c r="D55" s="78" t="s">
        <v>582</v>
      </c>
      <c r="E55" s="165">
        <v>44546.0</v>
      </c>
      <c r="F55" s="157" t="s">
        <v>102</v>
      </c>
      <c r="G55" s="157" t="s">
        <v>585</v>
      </c>
      <c r="H55" s="160">
        <f t="shared" si="1"/>
        <v>44910</v>
      </c>
      <c r="I55" s="78">
        <f t="shared" si="2"/>
        <v>-837</v>
      </c>
      <c r="J55" s="161" t="str">
        <f t="shared" si="3"/>
        <v>NÃO</v>
      </c>
    </row>
    <row r="56" ht="15.75" hidden="1" customHeight="1">
      <c r="B56" s="164" t="s">
        <v>581</v>
      </c>
      <c r="C56" s="165">
        <v>44482.0</v>
      </c>
      <c r="D56" s="78" t="s">
        <v>582</v>
      </c>
      <c r="E56" s="165">
        <v>44546.0</v>
      </c>
      <c r="F56" s="157" t="s">
        <v>168</v>
      </c>
      <c r="G56" s="157" t="s">
        <v>586</v>
      </c>
      <c r="H56" s="160">
        <f t="shared" si="1"/>
        <v>44910</v>
      </c>
      <c r="I56" s="78">
        <f t="shared" si="2"/>
        <v>-837</v>
      </c>
      <c r="J56" s="161" t="str">
        <f t="shared" si="3"/>
        <v>NÃO</v>
      </c>
    </row>
    <row r="57" ht="15.75" hidden="1" customHeight="1">
      <c r="B57" s="164" t="s">
        <v>581</v>
      </c>
      <c r="C57" s="165">
        <v>44482.0</v>
      </c>
      <c r="D57" s="78" t="s">
        <v>582</v>
      </c>
      <c r="E57" s="165">
        <v>44546.0</v>
      </c>
      <c r="F57" s="157" t="s">
        <v>171</v>
      </c>
      <c r="G57" s="157" t="s">
        <v>587</v>
      </c>
      <c r="H57" s="160">
        <f t="shared" si="1"/>
        <v>44910</v>
      </c>
      <c r="I57" s="78">
        <f t="shared" si="2"/>
        <v>-837</v>
      </c>
      <c r="J57" s="161" t="str">
        <f t="shared" si="3"/>
        <v>NÃO</v>
      </c>
    </row>
    <row r="58" ht="15.75" hidden="1" customHeight="1">
      <c r="B58" s="164" t="s">
        <v>581</v>
      </c>
      <c r="C58" s="165">
        <v>44482.0</v>
      </c>
      <c r="D58" s="78" t="s">
        <v>582</v>
      </c>
      <c r="E58" s="165">
        <v>44546.0</v>
      </c>
      <c r="F58" s="151" t="s">
        <v>588</v>
      </c>
      <c r="G58" s="157" t="s">
        <v>589</v>
      </c>
      <c r="H58" s="160">
        <f t="shared" si="1"/>
        <v>44910</v>
      </c>
      <c r="I58" s="78">
        <f t="shared" si="2"/>
        <v>-837</v>
      </c>
      <c r="J58" s="161" t="str">
        <f t="shared" si="3"/>
        <v>NÃO</v>
      </c>
    </row>
    <row r="59" ht="15.75" hidden="1" customHeight="1">
      <c r="B59" s="164" t="s">
        <v>581</v>
      </c>
      <c r="C59" s="165">
        <v>44482.0</v>
      </c>
      <c r="D59" s="78" t="s">
        <v>582</v>
      </c>
      <c r="E59" s="165">
        <v>44546.0</v>
      </c>
      <c r="F59" s="151" t="s">
        <v>588</v>
      </c>
      <c r="G59" s="157" t="s">
        <v>590</v>
      </c>
      <c r="H59" s="160">
        <f t="shared" si="1"/>
        <v>44910</v>
      </c>
      <c r="I59" s="78">
        <f t="shared" si="2"/>
        <v>-837</v>
      </c>
      <c r="J59" s="161" t="str">
        <f t="shared" si="3"/>
        <v>NÃO</v>
      </c>
    </row>
    <row r="60" ht="15.75" hidden="1" customHeight="1">
      <c r="B60" s="164" t="s">
        <v>581</v>
      </c>
      <c r="C60" s="165">
        <v>44482.0</v>
      </c>
      <c r="D60" s="78" t="s">
        <v>582</v>
      </c>
      <c r="E60" s="165">
        <v>44546.0</v>
      </c>
      <c r="F60" s="151" t="s">
        <v>588</v>
      </c>
      <c r="G60" s="157" t="s">
        <v>591</v>
      </c>
      <c r="H60" s="160">
        <f t="shared" si="1"/>
        <v>44910</v>
      </c>
      <c r="I60" s="78">
        <f t="shared" si="2"/>
        <v>-837</v>
      </c>
      <c r="J60" s="161" t="str">
        <f t="shared" si="3"/>
        <v>NÃO</v>
      </c>
    </row>
    <row r="61" ht="15.75" hidden="1" customHeight="1">
      <c r="B61" s="164" t="s">
        <v>581</v>
      </c>
      <c r="C61" s="165">
        <v>44482.0</v>
      </c>
      <c r="D61" s="78" t="s">
        <v>582</v>
      </c>
      <c r="E61" s="165">
        <v>44546.0</v>
      </c>
      <c r="F61" s="157" t="s">
        <v>592</v>
      </c>
      <c r="G61" s="157" t="s">
        <v>593</v>
      </c>
      <c r="H61" s="160">
        <f t="shared" si="1"/>
        <v>44910</v>
      </c>
      <c r="I61" s="78">
        <f t="shared" si="2"/>
        <v>-837</v>
      </c>
      <c r="J61" s="161" t="str">
        <f t="shared" si="3"/>
        <v>NÃO</v>
      </c>
    </row>
    <row r="62" ht="33.75" hidden="1" customHeight="1">
      <c r="B62" s="164" t="s">
        <v>581</v>
      </c>
      <c r="C62" s="165">
        <v>44482.0</v>
      </c>
      <c r="D62" s="78" t="s">
        <v>582</v>
      </c>
      <c r="E62" s="165">
        <v>44546.0</v>
      </c>
      <c r="F62" s="151" t="s">
        <v>569</v>
      </c>
      <c r="G62" s="157" t="s">
        <v>594</v>
      </c>
      <c r="H62" s="160">
        <f t="shared" si="1"/>
        <v>44910</v>
      </c>
      <c r="I62" s="78">
        <f t="shared" si="2"/>
        <v>-837</v>
      </c>
      <c r="J62" s="161" t="str">
        <f t="shared" si="3"/>
        <v>NÃO</v>
      </c>
    </row>
    <row r="63" ht="15.75" hidden="1" customHeight="1">
      <c r="B63" s="164" t="s">
        <v>581</v>
      </c>
      <c r="C63" s="165">
        <v>44482.0</v>
      </c>
      <c r="D63" s="78" t="s">
        <v>582</v>
      </c>
      <c r="E63" s="165">
        <v>44546.0</v>
      </c>
      <c r="F63" s="151" t="s">
        <v>569</v>
      </c>
      <c r="G63" s="157" t="s">
        <v>595</v>
      </c>
      <c r="H63" s="160">
        <f t="shared" si="1"/>
        <v>44910</v>
      </c>
      <c r="I63" s="78">
        <f t="shared" si="2"/>
        <v>-837</v>
      </c>
      <c r="J63" s="161" t="str">
        <f t="shared" si="3"/>
        <v>NÃO</v>
      </c>
    </row>
    <row r="64" ht="15.75" hidden="1" customHeight="1">
      <c r="B64" s="164" t="s">
        <v>581</v>
      </c>
      <c r="C64" s="165">
        <v>44482.0</v>
      </c>
      <c r="D64" s="78" t="s">
        <v>582</v>
      </c>
      <c r="E64" s="165">
        <v>44546.0</v>
      </c>
      <c r="F64" s="151" t="s">
        <v>569</v>
      </c>
      <c r="G64" s="157" t="s">
        <v>596</v>
      </c>
      <c r="H64" s="160">
        <f t="shared" si="1"/>
        <v>44910</v>
      </c>
      <c r="I64" s="78">
        <f t="shared" si="2"/>
        <v>-837</v>
      </c>
      <c r="J64" s="161" t="str">
        <f t="shared" si="3"/>
        <v>NÃO</v>
      </c>
    </row>
    <row r="65" ht="15.75" hidden="1" customHeight="1">
      <c r="B65" s="164" t="s">
        <v>581</v>
      </c>
      <c r="C65" s="165">
        <v>44482.0</v>
      </c>
      <c r="D65" s="78" t="s">
        <v>582</v>
      </c>
      <c r="E65" s="165">
        <v>44546.0</v>
      </c>
      <c r="F65" s="157" t="s">
        <v>527</v>
      </c>
      <c r="G65" s="157" t="s">
        <v>597</v>
      </c>
      <c r="H65" s="160">
        <f t="shared" si="1"/>
        <v>44910</v>
      </c>
      <c r="I65" s="78">
        <f t="shared" si="2"/>
        <v>-837</v>
      </c>
      <c r="J65" s="161" t="str">
        <f t="shared" si="3"/>
        <v>NÃO</v>
      </c>
    </row>
    <row r="66" ht="15.75" hidden="1" customHeight="1">
      <c r="B66" s="164" t="s">
        <v>581</v>
      </c>
      <c r="C66" s="165">
        <v>44482.0</v>
      </c>
      <c r="D66" s="78" t="s">
        <v>582</v>
      </c>
      <c r="E66" s="165">
        <v>44546.0</v>
      </c>
      <c r="F66" s="166" t="s">
        <v>575</v>
      </c>
      <c r="G66" s="157" t="s">
        <v>598</v>
      </c>
      <c r="H66" s="160">
        <f t="shared" si="1"/>
        <v>44910</v>
      </c>
      <c r="I66" s="78">
        <f t="shared" si="2"/>
        <v>-837</v>
      </c>
      <c r="J66" s="161" t="str">
        <f t="shared" si="3"/>
        <v>NÃO</v>
      </c>
    </row>
    <row r="67" ht="15.75" hidden="1" customHeight="1">
      <c r="B67" s="164" t="s">
        <v>581</v>
      </c>
      <c r="C67" s="165">
        <v>44482.0</v>
      </c>
      <c r="D67" s="78" t="s">
        <v>582</v>
      </c>
      <c r="E67" s="165">
        <v>44546.0</v>
      </c>
      <c r="F67" s="166" t="s">
        <v>575</v>
      </c>
      <c r="G67" s="157" t="s">
        <v>599</v>
      </c>
      <c r="H67" s="160">
        <f t="shared" si="1"/>
        <v>44910</v>
      </c>
      <c r="I67" s="78">
        <f t="shared" si="2"/>
        <v>-837</v>
      </c>
      <c r="J67" s="161" t="str">
        <f t="shared" si="3"/>
        <v>NÃO</v>
      </c>
    </row>
    <row r="68" ht="15.75" hidden="1" customHeight="1">
      <c r="B68" s="164" t="s">
        <v>581</v>
      </c>
      <c r="C68" s="165">
        <v>44482.0</v>
      </c>
      <c r="D68" s="78" t="s">
        <v>582</v>
      </c>
      <c r="E68" s="165">
        <v>44546.0</v>
      </c>
      <c r="F68" s="157" t="s">
        <v>600</v>
      </c>
      <c r="G68" s="157" t="s">
        <v>601</v>
      </c>
      <c r="H68" s="160">
        <f t="shared" si="1"/>
        <v>44910</v>
      </c>
      <c r="I68" s="78">
        <f t="shared" si="2"/>
        <v>-837</v>
      </c>
      <c r="J68" s="161" t="str">
        <f t="shared" si="3"/>
        <v>NÃO</v>
      </c>
    </row>
    <row r="69" ht="15.75" hidden="1" customHeight="1">
      <c r="B69" s="164" t="s">
        <v>581</v>
      </c>
      <c r="C69" s="165">
        <v>44482.0</v>
      </c>
      <c r="D69" s="78" t="s">
        <v>582</v>
      </c>
      <c r="E69" s="165">
        <v>44546.0</v>
      </c>
      <c r="F69" s="157" t="s">
        <v>602</v>
      </c>
      <c r="G69" s="157" t="s">
        <v>603</v>
      </c>
      <c r="H69" s="160">
        <f t="shared" si="1"/>
        <v>44910</v>
      </c>
      <c r="I69" s="78">
        <f t="shared" si="2"/>
        <v>-837</v>
      </c>
      <c r="J69" s="161" t="str">
        <f t="shared" si="3"/>
        <v>NÃO</v>
      </c>
    </row>
    <row r="70" ht="22.5" hidden="1" customHeight="1">
      <c r="B70" s="164" t="s">
        <v>581</v>
      </c>
      <c r="C70" s="165">
        <v>44482.0</v>
      </c>
      <c r="D70" s="78" t="s">
        <v>582</v>
      </c>
      <c r="E70" s="165">
        <v>44546.0</v>
      </c>
      <c r="F70" s="151" t="s">
        <v>604</v>
      </c>
      <c r="G70" s="157" t="s">
        <v>605</v>
      </c>
      <c r="H70" s="160">
        <f t="shared" si="1"/>
        <v>44910</v>
      </c>
      <c r="I70" s="78">
        <f t="shared" si="2"/>
        <v>-837</v>
      </c>
      <c r="J70" s="161" t="str">
        <f t="shared" si="3"/>
        <v>NÃO</v>
      </c>
    </row>
    <row r="71" ht="15.75" hidden="1" customHeight="1">
      <c r="B71" s="164" t="s">
        <v>581</v>
      </c>
      <c r="C71" s="165">
        <v>44482.0</v>
      </c>
      <c r="D71" s="78" t="s">
        <v>582</v>
      </c>
      <c r="E71" s="165">
        <v>44546.0</v>
      </c>
      <c r="F71" s="151" t="s">
        <v>604</v>
      </c>
      <c r="G71" s="157" t="s">
        <v>606</v>
      </c>
      <c r="H71" s="160">
        <f t="shared" si="1"/>
        <v>44910</v>
      </c>
      <c r="I71" s="78">
        <f t="shared" si="2"/>
        <v>-837</v>
      </c>
      <c r="J71" s="161" t="str">
        <f t="shared" si="3"/>
        <v>NÃO</v>
      </c>
    </row>
    <row r="72" ht="22.5" hidden="1" customHeight="1">
      <c r="B72" s="164" t="s">
        <v>581</v>
      </c>
      <c r="C72" s="165">
        <v>44482.0</v>
      </c>
      <c r="D72" s="78" t="s">
        <v>582</v>
      </c>
      <c r="E72" s="165">
        <v>44546.0</v>
      </c>
      <c r="F72" s="151" t="s">
        <v>125</v>
      </c>
      <c r="G72" s="157" t="s">
        <v>607</v>
      </c>
      <c r="H72" s="160">
        <f t="shared" si="1"/>
        <v>44910</v>
      </c>
      <c r="I72" s="78">
        <f t="shared" si="2"/>
        <v>-837</v>
      </c>
      <c r="J72" s="161" t="str">
        <f t="shared" si="3"/>
        <v>NÃO</v>
      </c>
    </row>
    <row r="73" ht="15.75" hidden="1" customHeight="1">
      <c r="B73" s="164" t="s">
        <v>581</v>
      </c>
      <c r="C73" s="165">
        <v>44482.0</v>
      </c>
      <c r="D73" s="78" t="s">
        <v>582</v>
      </c>
      <c r="E73" s="165">
        <v>44546.0</v>
      </c>
      <c r="F73" s="151" t="s">
        <v>125</v>
      </c>
      <c r="G73" s="157" t="s">
        <v>608</v>
      </c>
      <c r="H73" s="160">
        <f t="shared" si="1"/>
        <v>44910</v>
      </c>
      <c r="I73" s="78">
        <f t="shared" si="2"/>
        <v>-837</v>
      </c>
      <c r="J73" s="161" t="str">
        <f t="shared" si="3"/>
        <v>NÃO</v>
      </c>
    </row>
    <row r="74" ht="15.75" hidden="1" customHeight="1">
      <c r="B74" s="164" t="s">
        <v>581</v>
      </c>
      <c r="C74" s="165">
        <v>44482.0</v>
      </c>
      <c r="D74" s="78" t="s">
        <v>582</v>
      </c>
      <c r="E74" s="165">
        <v>44546.0</v>
      </c>
      <c r="F74" s="151" t="s">
        <v>125</v>
      </c>
      <c r="G74" s="157" t="s">
        <v>609</v>
      </c>
      <c r="H74" s="160">
        <f t="shared" si="1"/>
        <v>44910</v>
      </c>
      <c r="I74" s="78">
        <f t="shared" si="2"/>
        <v>-837</v>
      </c>
      <c r="J74" s="161" t="str">
        <f t="shared" si="3"/>
        <v>NÃO</v>
      </c>
    </row>
    <row r="75" ht="15.75" hidden="1" customHeight="1">
      <c r="B75" s="164" t="s">
        <v>581</v>
      </c>
      <c r="C75" s="165">
        <v>44482.0</v>
      </c>
      <c r="D75" s="78" t="s">
        <v>582</v>
      </c>
      <c r="E75" s="165">
        <v>44546.0</v>
      </c>
      <c r="F75" s="157" t="s">
        <v>610</v>
      </c>
      <c r="G75" s="157" t="s">
        <v>611</v>
      </c>
      <c r="H75" s="160">
        <f t="shared" si="1"/>
        <v>44910</v>
      </c>
      <c r="I75" s="78">
        <f t="shared" si="2"/>
        <v>-837</v>
      </c>
      <c r="J75" s="161" t="str">
        <f t="shared" si="3"/>
        <v>NÃO</v>
      </c>
    </row>
    <row r="76" ht="15.75" hidden="1" customHeight="1">
      <c r="B76" s="164" t="s">
        <v>581</v>
      </c>
      <c r="C76" s="165">
        <v>44482.0</v>
      </c>
      <c r="D76" s="78" t="s">
        <v>582</v>
      </c>
      <c r="E76" s="165">
        <v>44546.0</v>
      </c>
      <c r="F76" s="157" t="s">
        <v>121</v>
      </c>
      <c r="G76" s="157" t="s">
        <v>612</v>
      </c>
      <c r="H76" s="160">
        <f t="shared" si="1"/>
        <v>44910</v>
      </c>
      <c r="I76" s="78">
        <f t="shared" si="2"/>
        <v>-837</v>
      </c>
      <c r="J76" s="161" t="str">
        <f t="shared" si="3"/>
        <v>NÃO</v>
      </c>
    </row>
    <row r="77" ht="15.75" hidden="1" customHeight="1">
      <c r="B77" s="164" t="s">
        <v>581</v>
      </c>
      <c r="C77" s="165">
        <v>44482.0</v>
      </c>
      <c r="D77" s="78" t="s">
        <v>582</v>
      </c>
      <c r="E77" s="165">
        <v>44546.0</v>
      </c>
      <c r="F77" s="151" t="s">
        <v>613</v>
      </c>
      <c r="G77" s="157" t="s">
        <v>614</v>
      </c>
      <c r="H77" s="160">
        <f t="shared" si="1"/>
        <v>44910</v>
      </c>
      <c r="I77" s="78">
        <f t="shared" si="2"/>
        <v>-837</v>
      </c>
      <c r="J77" s="161" t="str">
        <f t="shared" si="3"/>
        <v>NÃO</v>
      </c>
    </row>
    <row r="78" ht="15.75" hidden="1" customHeight="1">
      <c r="B78" s="164" t="s">
        <v>581</v>
      </c>
      <c r="C78" s="165">
        <v>44482.0</v>
      </c>
      <c r="D78" s="78" t="s">
        <v>582</v>
      </c>
      <c r="E78" s="165">
        <v>44546.0</v>
      </c>
      <c r="F78" s="151" t="s">
        <v>613</v>
      </c>
      <c r="G78" s="157" t="s">
        <v>585</v>
      </c>
      <c r="H78" s="160">
        <f t="shared" si="1"/>
        <v>44910</v>
      </c>
      <c r="I78" s="78">
        <f t="shared" si="2"/>
        <v>-837</v>
      </c>
      <c r="J78" s="161" t="str">
        <f t="shared" si="3"/>
        <v>NÃO</v>
      </c>
    </row>
    <row r="79" ht="15.75" hidden="1" customHeight="1">
      <c r="B79" s="164" t="s">
        <v>581</v>
      </c>
      <c r="C79" s="165">
        <v>44482.0</v>
      </c>
      <c r="D79" s="78" t="s">
        <v>615</v>
      </c>
      <c r="E79" s="165">
        <v>44561.0</v>
      </c>
      <c r="F79" s="151" t="s">
        <v>616</v>
      </c>
      <c r="G79" s="157" t="s">
        <v>617</v>
      </c>
      <c r="H79" s="165">
        <f t="shared" si="1"/>
        <v>44925</v>
      </c>
      <c r="I79" s="78">
        <f t="shared" si="2"/>
        <v>-822</v>
      </c>
      <c r="J79" s="161" t="str">
        <f t="shared" si="3"/>
        <v>NÃO</v>
      </c>
    </row>
    <row r="80" ht="15.75" hidden="1" customHeight="1">
      <c r="B80" s="164" t="s">
        <v>581</v>
      </c>
      <c r="C80" s="165">
        <v>44482.0</v>
      </c>
      <c r="D80" s="78" t="s">
        <v>615</v>
      </c>
      <c r="E80" s="165">
        <v>44561.0</v>
      </c>
      <c r="F80" s="151" t="s">
        <v>616</v>
      </c>
      <c r="G80" s="157" t="s">
        <v>618</v>
      </c>
      <c r="H80" s="165">
        <f t="shared" si="1"/>
        <v>44925</v>
      </c>
      <c r="I80" s="78">
        <f t="shared" si="2"/>
        <v>-822</v>
      </c>
      <c r="J80" s="161" t="str">
        <f t="shared" si="3"/>
        <v>NÃO</v>
      </c>
    </row>
    <row r="81" ht="15.75" hidden="1" customHeight="1">
      <c r="B81" s="164" t="s">
        <v>581</v>
      </c>
      <c r="C81" s="165">
        <v>44482.0</v>
      </c>
      <c r="D81" s="78" t="s">
        <v>615</v>
      </c>
      <c r="E81" s="165">
        <v>44561.0</v>
      </c>
      <c r="F81" s="157" t="s">
        <v>619</v>
      </c>
      <c r="G81" s="157" t="s">
        <v>620</v>
      </c>
      <c r="H81" s="165">
        <f t="shared" si="1"/>
        <v>44925</v>
      </c>
      <c r="I81" s="78">
        <f t="shared" si="2"/>
        <v>-822</v>
      </c>
      <c r="J81" s="161" t="str">
        <f t="shared" si="3"/>
        <v>NÃO</v>
      </c>
    </row>
    <row r="82" ht="15.75" hidden="1" customHeight="1">
      <c r="B82" s="164" t="s">
        <v>581</v>
      </c>
      <c r="C82" s="165">
        <v>44482.0</v>
      </c>
      <c r="D82" s="78" t="s">
        <v>615</v>
      </c>
      <c r="E82" s="165">
        <v>44561.0</v>
      </c>
      <c r="F82" s="157" t="s">
        <v>621</v>
      </c>
      <c r="G82" s="157" t="s">
        <v>622</v>
      </c>
      <c r="H82" s="165">
        <f t="shared" si="1"/>
        <v>44925</v>
      </c>
      <c r="I82" s="78">
        <f t="shared" si="2"/>
        <v>-822</v>
      </c>
      <c r="J82" s="161" t="str">
        <f t="shared" si="3"/>
        <v>NÃO</v>
      </c>
    </row>
    <row r="83" ht="33.75" hidden="1" customHeight="1">
      <c r="B83" s="164" t="s">
        <v>581</v>
      </c>
      <c r="C83" s="165">
        <v>44482.0</v>
      </c>
      <c r="D83" s="78" t="s">
        <v>615</v>
      </c>
      <c r="E83" s="165">
        <v>44561.0</v>
      </c>
      <c r="F83" s="151" t="s">
        <v>623</v>
      </c>
      <c r="G83" s="157" t="s">
        <v>624</v>
      </c>
      <c r="H83" s="165">
        <f t="shared" si="1"/>
        <v>44925</v>
      </c>
      <c r="I83" s="78">
        <f t="shared" si="2"/>
        <v>-822</v>
      </c>
      <c r="J83" s="161" t="str">
        <f t="shared" si="3"/>
        <v>NÃO</v>
      </c>
    </row>
    <row r="84" ht="15.75" hidden="1" customHeight="1">
      <c r="B84" s="164" t="s">
        <v>581</v>
      </c>
      <c r="C84" s="165">
        <v>44482.0</v>
      </c>
      <c r="D84" s="78" t="s">
        <v>615</v>
      </c>
      <c r="E84" s="165">
        <v>44561.0</v>
      </c>
      <c r="F84" s="151" t="s">
        <v>623</v>
      </c>
      <c r="G84" s="157" t="s">
        <v>625</v>
      </c>
      <c r="H84" s="165">
        <f t="shared" si="1"/>
        <v>44925</v>
      </c>
      <c r="I84" s="78">
        <f t="shared" si="2"/>
        <v>-822</v>
      </c>
      <c r="J84" s="161" t="str">
        <f t="shared" si="3"/>
        <v>NÃO</v>
      </c>
    </row>
    <row r="85" ht="22.5" hidden="1" customHeight="1">
      <c r="B85" s="164" t="s">
        <v>581</v>
      </c>
      <c r="C85" s="165">
        <v>44482.0</v>
      </c>
      <c r="D85" s="78" t="s">
        <v>615</v>
      </c>
      <c r="E85" s="165">
        <v>44561.0</v>
      </c>
      <c r="F85" s="151" t="s">
        <v>626</v>
      </c>
      <c r="G85" s="157" t="s">
        <v>627</v>
      </c>
      <c r="H85" s="165">
        <f t="shared" si="1"/>
        <v>44925</v>
      </c>
      <c r="I85" s="78">
        <f t="shared" si="2"/>
        <v>-822</v>
      </c>
      <c r="J85" s="161" t="str">
        <f t="shared" si="3"/>
        <v>NÃO</v>
      </c>
    </row>
    <row r="86" ht="15.75" hidden="1" customHeight="1">
      <c r="B86" s="164" t="s">
        <v>581</v>
      </c>
      <c r="C86" s="165">
        <v>44482.0</v>
      </c>
      <c r="D86" s="78" t="s">
        <v>615</v>
      </c>
      <c r="E86" s="165">
        <v>44561.0</v>
      </c>
      <c r="F86" s="151" t="s">
        <v>626</v>
      </c>
      <c r="G86" s="157" t="s">
        <v>31</v>
      </c>
      <c r="H86" s="165">
        <f t="shared" si="1"/>
        <v>44925</v>
      </c>
      <c r="I86" s="78">
        <f t="shared" si="2"/>
        <v>-822</v>
      </c>
      <c r="J86" s="161" t="str">
        <f t="shared" si="3"/>
        <v>NÃO</v>
      </c>
    </row>
    <row r="87" ht="15.75" hidden="1" customHeight="1">
      <c r="B87" s="164" t="s">
        <v>581</v>
      </c>
      <c r="C87" s="165">
        <v>44482.0</v>
      </c>
      <c r="D87" s="78" t="s">
        <v>615</v>
      </c>
      <c r="E87" s="165">
        <v>44561.0</v>
      </c>
      <c r="F87" s="151" t="s">
        <v>626</v>
      </c>
      <c r="G87" s="157" t="s">
        <v>628</v>
      </c>
      <c r="H87" s="165">
        <f t="shared" si="1"/>
        <v>44925</v>
      </c>
      <c r="I87" s="78">
        <f t="shared" si="2"/>
        <v>-822</v>
      </c>
      <c r="J87" s="161" t="str">
        <f t="shared" si="3"/>
        <v>NÃO</v>
      </c>
    </row>
    <row r="88" ht="15.75" hidden="1" customHeight="1">
      <c r="B88" s="164" t="s">
        <v>581</v>
      </c>
      <c r="C88" s="165">
        <v>44482.0</v>
      </c>
      <c r="D88" s="78" t="s">
        <v>615</v>
      </c>
      <c r="E88" s="165">
        <v>44561.0</v>
      </c>
      <c r="F88" s="157" t="s">
        <v>532</v>
      </c>
      <c r="G88" s="157" t="s">
        <v>533</v>
      </c>
      <c r="H88" s="165">
        <f t="shared" si="1"/>
        <v>44925</v>
      </c>
      <c r="I88" s="78">
        <f t="shared" si="2"/>
        <v>-822</v>
      </c>
      <c r="J88" s="161" t="str">
        <f t="shared" si="3"/>
        <v>NÃO</v>
      </c>
    </row>
    <row r="89" ht="15.75" hidden="1" customHeight="1">
      <c r="B89" s="164" t="s">
        <v>581</v>
      </c>
      <c r="C89" s="165">
        <v>44482.0</v>
      </c>
      <c r="D89" s="78" t="s">
        <v>615</v>
      </c>
      <c r="E89" s="165">
        <v>44561.0</v>
      </c>
      <c r="F89" s="157" t="s">
        <v>629</v>
      </c>
      <c r="G89" s="157" t="s">
        <v>630</v>
      </c>
      <c r="H89" s="165">
        <f t="shared" si="1"/>
        <v>44925</v>
      </c>
      <c r="I89" s="78">
        <f t="shared" si="2"/>
        <v>-822</v>
      </c>
      <c r="J89" s="161" t="str">
        <f t="shared" si="3"/>
        <v>NÃO</v>
      </c>
    </row>
    <row r="90" ht="15.75" hidden="1" customHeight="1">
      <c r="B90" s="164" t="s">
        <v>581</v>
      </c>
      <c r="C90" s="165">
        <v>44482.0</v>
      </c>
      <c r="D90" s="78" t="s">
        <v>615</v>
      </c>
      <c r="E90" s="165">
        <v>44561.0</v>
      </c>
      <c r="F90" s="157" t="s">
        <v>542</v>
      </c>
      <c r="G90" s="157" t="s">
        <v>631</v>
      </c>
      <c r="H90" s="165">
        <f t="shared" si="1"/>
        <v>44925</v>
      </c>
      <c r="I90" s="78">
        <f t="shared" si="2"/>
        <v>-822</v>
      </c>
      <c r="J90" s="161" t="str">
        <f t="shared" si="3"/>
        <v>NÃO</v>
      </c>
    </row>
    <row r="91" ht="15.75" hidden="1" customHeight="1">
      <c r="B91" s="164" t="s">
        <v>581</v>
      </c>
      <c r="C91" s="165">
        <v>44482.0</v>
      </c>
      <c r="D91" s="78" t="s">
        <v>615</v>
      </c>
      <c r="E91" s="165">
        <v>44561.0</v>
      </c>
      <c r="F91" s="157" t="s">
        <v>73</v>
      </c>
      <c r="G91" s="157" t="s">
        <v>128</v>
      </c>
      <c r="H91" s="165">
        <f t="shared" si="1"/>
        <v>44925</v>
      </c>
      <c r="I91" s="78">
        <f t="shared" si="2"/>
        <v>-822</v>
      </c>
      <c r="J91" s="161" t="str">
        <f t="shared" si="3"/>
        <v>NÃO</v>
      </c>
    </row>
    <row r="92" ht="15.75" hidden="1" customHeight="1">
      <c r="B92" s="164" t="s">
        <v>581</v>
      </c>
      <c r="C92" s="165">
        <v>44482.0</v>
      </c>
      <c r="D92" s="78" t="s">
        <v>615</v>
      </c>
      <c r="E92" s="165">
        <v>44561.0</v>
      </c>
      <c r="F92" s="157" t="s">
        <v>33</v>
      </c>
      <c r="G92" s="157" t="s">
        <v>553</v>
      </c>
      <c r="H92" s="165">
        <f t="shared" si="1"/>
        <v>44925</v>
      </c>
      <c r="I92" s="78">
        <f t="shared" si="2"/>
        <v>-822</v>
      </c>
      <c r="J92" s="161" t="str">
        <f t="shared" si="3"/>
        <v>NÃO</v>
      </c>
    </row>
    <row r="93" ht="15.75" hidden="1" customHeight="1">
      <c r="B93" s="164" t="s">
        <v>581</v>
      </c>
      <c r="C93" s="165">
        <v>44482.0</v>
      </c>
      <c r="D93" s="78" t="s">
        <v>632</v>
      </c>
      <c r="E93" s="165">
        <v>44575.0</v>
      </c>
      <c r="F93" s="151" t="s">
        <v>166</v>
      </c>
      <c r="G93" s="151" t="s">
        <v>633</v>
      </c>
      <c r="H93" s="167">
        <f t="shared" si="1"/>
        <v>44939</v>
      </c>
      <c r="I93" s="73">
        <f t="shared" si="2"/>
        <v>-808</v>
      </c>
      <c r="J93" s="79" t="str">
        <f t="shared" si="3"/>
        <v>NÃO</v>
      </c>
    </row>
    <row r="94" ht="15.75" hidden="1" customHeight="1">
      <c r="B94" s="164" t="s">
        <v>634</v>
      </c>
      <c r="C94" s="165">
        <v>44648.0</v>
      </c>
      <c r="D94" s="168" t="s">
        <v>635</v>
      </c>
      <c r="E94" s="165">
        <v>44711.0</v>
      </c>
      <c r="F94" s="169" t="s">
        <v>636</v>
      </c>
      <c r="G94" s="169" t="s">
        <v>637</v>
      </c>
      <c r="H94" s="170">
        <f t="shared" si="1"/>
        <v>45075</v>
      </c>
      <c r="I94" s="171">
        <f t="shared" si="2"/>
        <v>-672</v>
      </c>
      <c r="J94" s="172" t="str">
        <f t="shared" si="3"/>
        <v>NÃO</v>
      </c>
    </row>
    <row r="95" ht="15.75" hidden="1" customHeight="1">
      <c r="B95" s="164" t="s">
        <v>634</v>
      </c>
      <c r="C95" s="165">
        <v>44648.0</v>
      </c>
      <c r="D95" s="168" t="s">
        <v>635</v>
      </c>
      <c r="E95" s="165">
        <v>44711.0</v>
      </c>
      <c r="F95" s="169" t="s">
        <v>636</v>
      </c>
      <c r="G95" s="173" t="s">
        <v>638</v>
      </c>
      <c r="H95" s="165">
        <f t="shared" si="1"/>
        <v>45075</v>
      </c>
      <c r="I95" s="78">
        <f t="shared" si="2"/>
        <v>-672</v>
      </c>
      <c r="J95" s="161" t="str">
        <f t="shared" si="3"/>
        <v>NÃO</v>
      </c>
    </row>
    <row r="96" ht="15.75" hidden="1" customHeight="1">
      <c r="B96" s="164" t="s">
        <v>634</v>
      </c>
      <c r="C96" s="165">
        <v>44648.0</v>
      </c>
      <c r="D96" s="168" t="s">
        <v>635</v>
      </c>
      <c r="E96" s="165">
        <v>44711.0</v>
      </c>
      <c r="F96" s="169" t="s">
        <v>639</v>
      </c>
      <c r="G96" s="169" t="s">
        <v>640</v>
      </c>
      <c r="H96" s="165">
        <f t="shared" si="1"/>
        <v>45075</v>
      </c>
      <c r="I96" s="78">
        <f t="shared" si="2"/>
        <v>-672</v>
      </c>
      <c r="J96" s="161" t="str">
        <f t="shared" si="3"/>
        <v>NÃO</v>
      </c>
    </row>
    <row r="97" ht="15.75" hidden="1" customHeight="1">
      <c r="B97" s="164" t="s">
        <v>634</v>
      </c>
      <c r="C97" s="165">
        <v>44648.0</v>
      </c>
      <c r="D97" s="168" t="s">
        <v>635</v>
      </c>
      <c r="E97" s="165">
        <v>44711.0</v>
      </c>
      <c r="F97" s="169" t="s">
        <v>639</v>
      </c>
      <c r="G97" s="173" t="s">
        <v>641</v>
      </c>
      <c r="H97" s="165">
        <f t="shared" si="1"/>
        <v>45075</v>
      </c>
      <c r="I97" s="78">
        <f t="shared" si="2"/>
        <v>-672</v>
      </c>
      <c r="J97" s="161" t="str">
        <f t="shared" si="3"/>
        <v>NÃO</v>
      </c>
    </row>
    <row r="98" ht="15.75" hidden="1" customHeight="1">
      <c r="B98" s="164" t="s">
        <v>634</v>
      </c>
      <c r="C98" s="165">
        <v>44648.0</v>
      </c>
      <c r="D98" s="168" t="s">
        <v>635</v>
      </c>
      <c r="E98" s="165">
        <v>44711.0</v>
      </c>
      <c r="F98" s="169" t="s">
        <v>639</v>
      </c>
      <c r="G98" s="169" t="s">
        <v>642</v>
      </c>
      <c r="H98" s="165">
        <f t="shared" si="1"/>
        <v>45075</v>
      </c>
      <c r="I98" s="78">
        <f t="shared" si="2"/>
        <v>-672</v>
      </c>
      <c r="J98" s="161" t="str">
        <f t="shared" si="3"/>
        <v>NÃO</v>
      </c>
    </row>
    <row r="99" ht="15.75" hidden="1" customHeight="1">
      <c r="B99" s="164" t="s">
        <v>634</v>
      </c>
      <c r="C99" s="165">
        <v>44648.0</v>
      </c>
      <c r="D99" s="168" t="s">
        <v>635</v>
      </c>
      <c r="E99" s="165">
        <v>44711.0</v>
      </c>
      <c r="F99" s="169" t="s">
        <v>639</v>
      </c>
      <c r="G99" s="173" t="s">
        <v>643</v>
      </c>
      <c r="H99" s="165">
        <f t="shared" si="1"/>
        <v>45075</v>
      </c>
      <c r="I99" s="78">
        <f t="shared" si="2"/>
        <v>-672</v>
      </c>
      <c r="J99" s="161" t="str">
        <f t="shared" si="3"/>
        <v>NÃO</v>
      </c>
    </row>
    <row r="100" ht="15.75" hidden="1" customHeight="1">
      <c r="B100" s="164" t="s">
        <v>634</v>
      </c>
      <c r="C100" s="165">
        <v>44648.0</v>
      </c>
      <c r="D100" s="168" t="s">
        <v>635</v>
      </c>
      <c r="E100" s="165">
        <v>44711.0</v>
      </c>
      <c r="F100" s="173" t="s">
        <v>644</v>
      </c>
      <c r="G100" s="169" t="s">
        <v>645</v>
      </c>
      <c r="H100" s="165">
        <f t="shared" si="1"/>
        <v>45075</v>
      </c>
      <c r="I100" s="78">
        <f t="shared" si="2"/>
        <v>-672</v>
      </c>
      <c r="J100" s="161" t="str">
        <f t="shared" si="3"/>
        <v>NÃO</v>
      </c>
    </row>
    <row r="101" ht="15.75" hidden="1" customHeight="1">
      <c r="B101" s="164" t="s">
        <v>634</v>
      </c>
      <c r="C101" s="165">
        <v>44648.0</v>
      </c>
      <c r="D101" s="168" t="s">
        <v>635</v>
      </c>
      <c r="E101" s="165">
        <v>44711.0</v>
      </c>
      <c r="F101" s="173" t="s">
        <v>644</v>
      </c>
      <c r="G101" s="173" t="s">
        <v>646</v>
      </c>
      <c r="H101" s="165">
        <f t="shared" si="1"/>
        <v>45075</v>
      </c>
      <c r="I101" s="78">
        <f t="shared" si="2"/>
        <v>-672</v>
      </c>
      <c r="J101" s="161" t="str">
        <f t="shared" si="3"/>
        <v>NÃO</v>
      </c>
    </row>
    <row r="102" ht="15.75" hidden="1" customHeight="1">
      <c r="B102" s="164" t="s">
        <v>634</v>
      </c>
      <c r="C102" s="165">
        <v>44648.0</v>
      </c>
      <c r="D102" s="168" t="s">
        <v>635</v>
      </c>
      <c r="E102" s="165">
        <v>44711.0</v>
      </c>
      <c r="F102" s="173" t="s">
        <v>644</v>
      </c>
      <c r="G102" s="169" t="s">
        <v>647</v>
      </c>
      <c r="H102" s="165">
        <f t="shared" si="1"/>
        <v>45075</v>
      </c>
      <c r="I102" s="78">
        <f t="shared" si="2"/>
        <v>-672</v>
      </c>
      <c r="J102" s="161" t="str">
        <f t="shared" si="3"/>
        <v>NÃO</v>
      </c>
    </row>
    <row r="103" ht="15.75" hidden="1" customHeight="1">
      <c r="B103" s="164" t="s">
        <v>634</v>
      </c>
      <c r="C103" s="165">
        <v>44648.0</v>
      </c>
      <c r="D103" s="168" t="s">
        <v>635</v>
      </c>
      <c r="E103" s="165">
        <v>44711.0</v>
      </c>
      <c r="F103" s="173" t="s">
        <v>644</v>
      </c>
      <c r="G103" s="173" t="s">
        <v>648</v>
      </c>
      <c r="H103" s="165">
        <f t="shared" si="1"/>
        <v>45075</v>
      </c>
      <c r="I103" s="78">
        <f t="shared" si="2"/>
        <v>-672</v>
      </c>
      <c r="J103" s="161" t="str">
        <f t="shared" si="3"/>
        <v>NÃO</v>
      </c>
    </row>
    <row r="104" ht="15.75" hidden="1" customHeight="1">
      <c r="B104" s="164" t="s">
        <v>634</v>
      </c>
      <c r="C104" s="165">
        <v>44648.0</v>
      </c>
      <c r="D104" s="168" t="s">
        <v>635</v>
      </c>
      <c r="E104" s="165">
        <v>44711.0</v>
      </c>
      <c r="F104" s="173" t="s">
        <v>644</v>
      </c>
      <c r="G104" s="169" t="s">
        <v>649</v>
      </c>
      <c r="H104" s="165">
        <f t="shared" si="1"/>
        <v>45075</v>
      </c>
      <c r="I104" s="78">
        <f t="shared" si="2"/>
        <v>-672</v>
      </c>
      <c r="J104" s="161" t="str">
        <f t="shared" si="3"/>
        <v>NÃO</v>
      </c>
    </row>
    <row r="105" ht="15.75" hidden="1" customHeight="1">
      <c r="B105" s="164" t="s">
        <v>634</v>
      </c>
      <c r="C105" s="165">
        <v>44648.0</v>
      </c>
      <c r="D105" s="168" t="s">
        <v>635</v>
      </c>
      <c r="E105" s="165">
        <v>44711.0</v>
      </c>
      <c r="F105" s="173" t="s">
        <v>644</v>
      </c>
      <c r="G105" s="173" t="s">
        <v>650</v>
      </c>
      <c r="H105" s="165">
        <f t="shared" si="1"/>
        <v>45075</v>
      </c>
      <c r="I105" s="78">
        <f t="shared" si="2"/>
        <v>-672</v>
      </c>
      <c r="J105" s="161" t="str">
        <f t="shared" si="3"/>
        <v>NÃO</v>
      </c>
    </row>
    <row r="106" ht="15.75" hidden="1" customHeight="1">
      <c r="B106" s="164" t="s">
        <v>634</v>
      </c>
      <c r="C106" s="165">
        <v>44648.0</v>
      </c>
      <c r="D106" s="168" t="s">
        <v>635</v>
      </c>
      <c r="E106" s="165">
        <v>44711.0</v>
      </c>
      <c r="F106" s="173" t="s">
        <v>644</v>
      </c>
      <c r="G106" s="169" t="s">
        <v>651</v>
      </c>
      <c r="H106" s="165">
        <f t="shared" si="1"/>
        <v>45075</v>
      </c>
      <c r="I106" s="78">
        <f t="shared" si="2"/>
        <v>-672</v>
      </c>
      <c r="J106" s="161" t="str">
        <f t="shared" si="3"/>
        <v>NÃO</v>
      </c>
    </row>
    <row r="107" ht="15.75" hidden="1" customHeight="1">
      <c r="B107" s="164" t="s">
        <v>634</v>
      </c>
      <c r="C107" s="165">
        <v>44648.0</v>
      </c>
      <c r="D107" s="168" t="s">
        <v>635</v>
      </c>
      <c r="E107" s="165">
        <v>44711.0</v>
      </c>
      <c r="F107" s="173" t="s">
        <v>652</v>
      </c>
      <c r="G107" s="173" t="s">
        <v>653</v>
      </c>
      <c r="H107" s="165">
        <f t="shared" si="1"/>
        <v>45075</v>
      </c>
      <c r="I107" s="78">
        <f t="shared" si="2"/>
        <v>-672</v>
      </c>
      <c r="J107" s="161" t="str">
        <f t="shared" si="3"/>
        <v>NÃO</v>
      </c>
    </row>
    <row r="108" ht="15.75" hidden="1" customHeight="1">
      <c r="B108" s="164" t="s">
        <v>634</v>
      </c>
      <c r="C108" s="165">
        <v>44648.0</v>
      </c>
      <c r="D108" s="168" t="s">
        <v>635</v>
      </c>
      <c r="E108" s="165">
        <v>44711.0</v>
      </c>
      <c r="F108" s="173"/>
      <c r="G108" s="169" t="s">
        <v>654</v>
      </c>
      <c r="H108" s="165">
        <f t="shared" si="1"/>
        <v>45075</v>
      </c>
      <c r="I108" s="78">
        <f t="shared" si="2"/>
        <v>-672</v>
      </c>
      <c r="J108" s="161" t="str">
        <f t="shared" si="3"/>
        <v>NÃO</v>
      </c>
    </row>
    <row r="109" ht="15.75" hidden="1" customHeight="1">
      <c r="B109" s="164" t="s">
        <v>634</v>
      </c>
      <c r="C109" s="165">
        <v>44648.0</v>
      </c>
      <c r="D109" s="168" t="s">
        <v>635</v>
      </c>
      <c r="E109" s="165">
        <v>44711.0</v>
      </c>
      <c r="F109" s="173" t="s">
        <v>655</v>
      </c>
      <c r="G109" s="173" t="s">
        <v>656</v>
      </c>
      <c r="H109" s="165">
        <f t="shared" si="1"/>
        <v>45075</v>
      </c>
      <c r="I109" s="78">
        <f t="shared" si="2"/>
        <v>-672</v>
      </c>
      <c r="J109" s="161" t="str">
        <f t="shared" si="3"/>
        <v>NÃO</v>
      </c>
    </row>
    <row r="110" ht="15.75" hidden="1" customHeight="1">
      <c r="B110" s="164" t="s">
        <v>634</v>
      </c>
      <c r="C110" s="165">
        <v>44648.0</v>
      </c>
      <c r="D110" s="168" t="s">
        <v>635</v>
      </c>
      <c r="E110" s="165">
        <v>44711.0</v>
      </c>
      <c r="F110" s="173"/>
      <c r="G110" s="169" t="s">
        <v>657</v>
      </c>
      <c r="H110" s="165">
        <f t="shared" si="1"/>
        <v>45075</v>
      </c>
      <c r="I110" s="78">
        <f t="shared" si="2"/>
        <v>-672</v>
      </c>
      <c r="J110" s="161" t="str">
        <f t="shared" si="3"/>
        <v>NÃO</v>
      </c>
    </row>
    <row r="111" ht="15.75" hidden="1" customHeight="1">
      <c r="B111" s="164" t="s">
        <v>634</v>
      </c>
      <c r="C111" s="165">
        <v>44648.0</v>
      </c>
      <c r="D111" s="168" t="s">
        <v>635</v>
      </c>
      <c r="E111" s="165">
        <v>44711.0</v>
      </c>
      <c r="F111" s="173" t="s">
        <v>658</v>
      </c>
      <c r="G111" s="173" t="s">
        <v>659</v>
      </c>
      <c r="H111" s="165">
        <f t="shared" si="1"/>
        <v>45075</v>
      </c>
      <c r="I111" s="78">
        <f t="shared" si="2"/>
        <v>-672</v>
      </c>
      <c r="J111" s="161" t="str">
        <f t="shared" si="3"/>
        <v>NÃO</v>
      </c>
    </row>
    <row r="112" ht="15.75" hidden="1" customHeight="1">
      <c r="B112" s="164" t="s">
        <v>634</v>
      </c>
      <c r="C112" s="165">
        <v>44648.0</v>
      </c>
      <c r="D112" s="168" t="s">
        <v>635</v>
      </c>
      <c r="E112" s="165">
        <v>44711.0</v>
      </c>
      <c r="F112" s="173" t="s">
        <v>658</v>
      </c>
      <c r="G112" s="169" t="s">
        <v>660</v>
      </c>
      <c r="H112" s="165">
        <f t="shared" si="1"/>
        <v>45075</v>
      </c>
      <c r="I112" s="78">
        <f t="shared" si="2"/>
        <v>-672</v>
      </c>
      <c r="J112" s="161" t="str">
        <f t="shared" si="3"/>
        <v>NÃO</v>
      </c>
    </row>
    <row r="113" ht="15.75" hidden="1" customHeight="1">
      <c r="B113" s="164" t="s">
        <v>634</v>
      </c>
      <c r="C113" s="165">
        <v>44648.0</v>
      </c>
      <c r="D113" s="168" t="s">
        <v>635</v>
      </c>
      <c r="E113" s="165">
        <v>44711.0</v>
      </c>
      <c r="F113" s="173" t="s">
        <v>658</v>
      </c>
      <c r="G113" s="173" t="s">
        <v>661</v>
      </c>
      <c r="H113" s="165">
        <f t="shared" si="1"/>
        <v>45075</v>
      </c>
      <c r="I113" s="78">
        <f t="shared" si="2"/>
        <v>-672</v>
      </c>
      <c r="J113" s="161" t="str">
        <f t="shared" si="3"/>
        <v>NÃO</v>
      </c>
    </row>
    <row r="114" ht="15.75" hidden="1" customHeight="1">
      <c r="B114" s="164" t="s">
        <v>634</v>
      </c>
      <c r="C114" s="165">
        <v>44648.0</v>
      </c>
      <c r="D114" s="168" t="s">
        <v>635</v>
      </c>
      <c r="E114" s="165">
        <v>44711.0</v>
      </c>
      <c r="F114" s="173" t="s">
        <v>662</v>
      </c>
      <c r="G114" s="169" t="s">
        <v>663</v>
      </c>
      <c r="H114" s="165">
        <f t="shared" si="1"/>
        <v>45075</v>
      </c>
      <c r="I114" s="78">
        <f t="shared" si="2"/>
        <v>-672</v>
      </c>
      <c r="J114" s="161" t="str">
        <f t="shared" si="3"/>
        <v>NÃO</v>
      </c>
    </row>
    <row r="115" ht="15.75" hidden="1" customHeight="1">
      <c r="B115" s="164" t="s">
        <v>634</v>
      </c>
      <c r="C115" s="165">
        <v>44648.0</v>
      </c>
      <c r="D115" s="168" t="s">
        <v>635</v>
      </c>
      <c r="E115" s="165">
        <v>44711.0</v>
      </c>
      <c r="F115" s="173" t="s">
        <v>662</v>
      </c>
      <c r="G115" s="169" t="s">
        <v>664</v>
      </c>
      <c r="H115" s="165">
        <f t="shared" si="1"/>
        <v>45075</v>
      </c>
      <c r="I115" s="78">
        <f t="shared" si="2"/>
        <v>-672</v>
      </c>
      <c r="J115" s="161" t="str">
        <f t="shared" si="3"/>
        <v>NÃO</v>
      </c>
    </row>
    <row r="116" ht="15.75" hidden="1" customHeight="1">
      <c r="B116" s="164" t="s">
        <v>634</v>
      </c>
      <c r="C116" s="165">
        <v>44648.0</v>
      </c>
      <c r="D116" s="168" t="s">
        <v>635</v>
      </c>
      <c r="E116" s="165">
        <v>44711.0</v>
      </c>
      <c r="F116" s="173" t="s">
        <v>662</v>
      </c>
      <c r="G116" s="169" t="s">
        <v>665</v>
      </c>
      <c r="H116" s="165">
        <f t="shared" si="1"/>
        <v>45075</v>
      </c>
      <c r="I116" s="78">
        <f t="shared" si="2"/>
        <v>-672</v>
      </c>
      <c r="J116" s="161" t="str">
        <f t="shared" si="3"/>
        <v>NÃO</v>
      </c>
    </row>
    <row r="117" ht="15.75" hidden="1" customHeight="1">
      <c r="B117" s="164" t="s">
        <v>634</v>
      </c>
      <c r="C117" s="165">
        <v>44648.0</v>
      </c>
      <c r="D117" s="168" t="s">
        <v>635</v>
      </c>
      <c r="E117" s="165">
        <v>44711.0</v>
      </c>
      <c r="F117" s="173" t="s">
        <v>662</v>
      </c>
      <c r="G117" s="169" t="s">
        <v>666</v>
      </c>
      <c r="H117" s="165">
        <f t="shared" si="1"/>
        <v>45075</v>
      </c>
      <c r="I117" s="78">
        <f t="shared" si="2"/>
        <v>-672</v>
      </c>
      <c r="J117" s="161" t="str">
        <f t="shared" si="3"/>
        <v>NÃO</v>
      </c>
    </row>
    <row r="118" ht="15.75" hidden="1" customHeight="1">
      <c r="B118" s="164" t="s">
        <v>634</v>
      </c>
      <c r="C118" s="165">
        <v>44648.0</v>
      </c>
      <c r="D118" s="168" t="s">
        <v>667</v>
      </c>
      <c r="E118" s="165">
        <v>44715.0</v>
      </c>
      <c r="F118" s="174" t="s">
        <v>668</v>
      </c>
      <c r="G118" s="169" t="s">
        <v>669</v>
      </c>
      <c r="H118" s="165">
        <f t="shared" si="1"/>
        <v>45079</v>
      </c>
      <c r="I118" s="78">
        <f t="shared" si="2"/>
        <v>-668</v>
      </c>
      <c r="J118" s="161" t="str">
        <f t="shared" si="3"/>
        <v>NÃO</v>
      </c>
    </row>
    <row r="119" ht="15.75" hidden="1" customHeight="1">
      <c r="B119" s="164" t="s">
        <v>634</v>
      </c>
      <c r="C119" s="165">
        <v>44648.0</v>
      </c>
      <c r="D119" s="168" t="s">
        <v>667</v>
      </c>
      <c r="E119" s="165">
        <v>44715.0</v>
      </c>
      <c r="F119" s="174" t="s">
        <v>668</v>
      </c>
      <c r="G119" s="173" t="s">
        <v>670</v>
      </c>
      <c r="H119" s="165">
        <f t="shared" si="1"/>
        <v>45079</v>
      </c>
      <c r="I119" s="78">
        <f t="shared" si="2"/>
        <v>-668</v>
      </c>
      <c r="J119" s="161" t="str">
        <f t="shared" si="3"/>
        <v>NÃO</v>
      </c>
    </row>
    <row r="120" ht="15.75" hidden="1" customHeight="1">
      <c r="B120" s="164" t="s">
        <v>634</v>
      </c>
      <c r="C120" s="165">
        <v>44648.0</v>
      </c>
      <c r="D120" s="168" t="s">
        <v>667</v>
      </c>
      <c r="E120" s="165">
        <v>44715.0</v>
      </c>
      <c r="F120" s="174" t="s">
        <v>668</v>
      </c>
      <c r="G120" s="169" t="s">
        <v>671</v>
      </c>
      <c r="H120" s="165">
        <f t="shared" si="1"/>
        <v>45079</v>
      </c>
      <c r="I120" s="78">
        <f t="shared" si="2"/>
        <v>-668</v>
      </c>
      <c r="J120" s="161" t="str">
        <f t="shared" si="3"/>
        <v>NÃO</v>
      </c>
    </row>
    <row r="121" ht="15.75" hidden="1" customHeight="1">
      <c r="B121" s="164" t="s">
        <v>634</v>
      </c>
      <c r="C121" s="165">
        <v>44648.0</v>
      </c>
      <c r="D121" s="168" t="s">
        <v>635</v>
      </c>
      <c r="E121" s="165">
        <v>44711.0</v>
      </c>
      <c r="F121" s="173" t="s">
        <v>672</v>
      </c>
      <c r="G121" s="173" t="s">
        <v>673</v>
      </c>
      <c r="H121" s="165">
        <f t="shared" si="1"/>
        <v>45075</v>
      </c>
      <c r="I121" s="78">
        <f t="shared" si="2"/>
        <v>-672</v>
      </c>
      <c r="J121" s="161" t="str">
        <f t="shared" si="3"/>
        <v>NÃO</v>
      </c>
    </row>
    <row r="122" ht="15.75" hidden="1" customHeight="1">
      <c r="B122" s="164" t="s">
        <v>634</v>
      </c>
      <c r="C122" s="165">
        <v>44648.0</v>
      </c>
      <c r="D122" s="168" t="s">
        <v>635</v>
      </c>
      <c r="E122" s="165">
        <v>44711.0</v>
      </c>
      <c r="F122" s="173" t="s">
        <v>674</v>
      </c>
      <c r="G122" s="169" t="s">
        <v>675</v>
      </c>
      <c r="H122" s="165">
        <f t="shared" si="1"/>
        <v>45075</v>
      </c>
      <c r="I122" s="78">
        <f t="shared" si="2"/>
        <v>-672</v>
      </c>
      <c r="J122" s="161" t="str">
        <f t="shared" si="3"/>
        <v>NÃO</v>
      </c>
    </row>
    <row r="123" ht="15.75" hidden="1" customHeight="1">
      <c r="B123" s="164" t="s">
        <v>634</v>
      </c>
      <c r="C123" s="165">
        <v>44648.0</v>
      </c>
      <c r="D123" s="168" t="s">
        <v>635</v>
      </c>
      <c r="E123" s="165">
        <v>44711.0</v>
      </c>
      <c r="F123" s="173" t="s">
        <v>676</v>
      </c>
      <c r="G123" s="173" t="s">
        <v>677</v>
      </c>
      <c r="H123" s="165">
        <f t="shared" si="1"/>
        <v>45075</v>
      </c>
      <c r="I123" s="78">
        <f t="shared" si="2"/>
        <v>-672</v>
      </c>
      <c r="J123" s="161" t="str">
        <f t="shared" si="3"/>
        <v>NÃO</v>
      </c>
    </row>
    <row r="124" ht="15.75" hidden="1" customHeight="1">
      <c r="B124" s="164" t="s">
        <v>634</v>
      </c>
      <c r="C124" s="165">
        <v>44648.0</v>
      </c>
      <c r="D124" s="168" t="s">
        <v>635</v>
      </c>
      <c r="E124" s="165">
        <v>44711.0</v>
      </c>
      <c r="F124" s="173" t="s">
        <v>678</v>
      </c>
      <c r="G124" s="169" t="s">
        <v>660</v>
      </c>
      <c r="H124" s="165">
        <f t="shared" si="1"/>
        <v>45075</v>
      </c>
      <c r="I124" s="78">
        <f t="shared" si="2"/>
        <v>-672</v>
      </c>
      <c r="J124" s="161" t="str">
        <f t="shared" si="3"/>
        <v>NÃO</v>
      </c>
    </row>
    <row r="125" ht="15.75" hidden="1" customHeight="1">
      <c r="B125" s="164" t="s">
        <v>634</v>
      </c>
      <c r="C125" s="165">
        <v>44648.0</v>
      </c>
      <c r="D125" s="168" t="s">
        <v>635</v>
      </c>
      <c r="E125" s="165">
        <v>44711.0</v>
      </c>
      <c r="F125" s="173" t="s">
        <v>679</v>
      </c>
      <c r="G125" s="173" t="s">
        <v>680</v>
      </c>
      <c r="H125" s="165">
        <f t="shared" si="1"/>
        <v>45075</v>
      </c>
      <c r="I125" s="78">
        <f t="shared" si="2"/>
        <v>-672</v>
      </c>
      <c r="J125" s="161" t="str">
        <f t="shared" si="3"/>
        <v>NÃO</v>
      </c>
    </row>
    <row r="126" ht="15.75" hidden="1" customHeight="1">
      <c r="B126" s="164" t="s">
        <v>634</v>
      </c>
      <c r="C126" s="165">
        <v>44648.0</v>
      </c>
      <c r="D126" s="168" t="s">
        <v>635</v>
      </c>
      <c r="E126" s="165">
        <v>44711.0</v>
      </c>
      <c r="F126" s="173" t="s">
        <v>681</v>
      </c>
      <c r="G126" s="169" t="s">
        <v>682</v>
      </c>
      <c r="H126" s="165">
        <f t="shared" si="1"/>
        <v>45075</v>
      </c>
      <c r="I126" s="78">
        <f t="shared" si="2"/>
        <v>-672</v>
      </c>
      <c r="J126" s="161" t="str">
        <f t="shared" si="3"/>
        <v>NÃO</v>
      </c>
    </row>
    <row r="127" ht="15.75" hidden="1" customHeight="1">
      <c r="B127" s="164" t="s">
        <v>634</v>
      </c>
      <c r="C127" s="165">
        <v>44648.0</v>
      </c>
      <c r="D127" s="168" t="s">
        <v>635</v>
      </c>
      <c r="E127" s="165">
        <v>44711.0</v>
      </c>
      <c r="F127" s="173" t="s">
        <v>681</v>
      </c>
      <c r="G127" s="173" t="s">
        <v>683</v>
      </c>
      <c r="H127" s="165">
        <f t="shared" si="1"/>
        <v>45075</v>
      </c>
      <c r="I127" s="78">
        <f t="shared" si="2"/>
        <v>-672</v>
      </c>
      <c r="J127" s="161" t="str">
        <f t="shared" si="3"/>
        <v>NÃO</v>
      </c>
    </row>
    <row r="128" ht="15.75" hidden="1" customHeight="1">
      <c r="B128" s="164" t="s">
        <v>634</v>
      </c>
      <c r="C128" s="165">
        <v>44648.0</v>
      </c>
      <c r="D128" s="168" t="s">
        <v>635</v>
      </c>
      <c r="E128" s="165">
        <v>44711.0</v>
      </c>
      <c r="F128" s="173" t="s">
        <v>681</v>
      </c>
      <c r="G128" s="169" t="s">
        <v>684</v>
      </c>
      <c r="H128" s="165">
        <f t="shared" si="1"/>
        <v>45075</v>
      </c>
      <c r="I128" s="78">
        <f t="shared" si="2"/>
        <v>-672</v>
      </c>
      <c r="J128" s="161" t="str">
        <f t="shared" si="3"/>
        <v>NÃO</v>
      </c>
    </row>
    <row r="129" ht="15.75" hidden="1" customHeight="1">
      <c r="B129" s="164" t="s">
        <v>634</v>
      </c>
      <c r="C129" s="165">
        <v>44648.0</v>
      </c>
      <c r="D129" s="168" t="s">
        <v>635</v>
      </c>
      <c r="E129" s="165">
        <v>44711.0</v>
      </c>
      <c r="F129" s="173" t="s">
        <v>681</v>
      </c>
      <c r="G129" s="173" t="s">
        <v>685</v>
      </c>
      <c r="H129" s="165">
        <f t="shared" si="1"/>
        <v>45075</v>
      </c>
      <c r="I129" s="78">
        <f t="shared" si="2"/>
        <v>-672</v>
      </c>
      <c r="J129" s="161" t="str">
        <f t="shared" si="3"/>
        <v>NÃO</v>
      </c>
    </row>
    <row r="130" ht="15.75" hidden="1" customHeight="1">
      <c r="B130" s="164" t="s">
        <v>634</v>
      </c>
      <c r="C130" s="165">
        <v>44648.0</v>
      </c>
      <c r="D130" s="168" t="s">
        <v>635</v>
      </c>
      <c r="E130" s="165">
        <v>44711.0</v>
      </c>
      <c r="F130" s="173" t="s">
        <v>686</v>
      </c>
      <c r="G130" s="169" t="s">
        <v>687</v>
      </c>
      <c r="H130" s="165">
        <f t="shared" si="1"/>
        <v>45075</v>
      </c>
      <c r="I130" s="78">
        <f t="shared" si="2"/>
        <v>-672</v>
      </c>
      <c r="J130" s="161" t="str">
        <f t="shared" si="3"/>
        <v>NÃO</v>
      </c>
    </row>
    <row r="131" ht="20.25" hidden="1" customHeight="1">
      <c r="B131" s="164" t="s">
        <v>634</v>
      </c>
      <c r="C131" s="165">
        <v>44648.0</v>
      </c>
      <c r="D131" s="168" t="s">
        <v>635</v>
      </c>
      <c r="E131" s="165">
        <v>44711.0</v>
      </c>
      <c r="F131" s="173" t="s">
        <v>686</v>
      </c>
      <c r="G131" s="173" t="s">
        <v>688</v>
      </c>
      <c r="H131" s="165">
        <f t="shared" si="1"/>
        <v>45075</v>
      </c>
      <c r="I131" s="78">
        <f t="shared" si="2"/>
        <v>-672</v>
      </c>
      <c r="J131" s="161" t="str">
        <f t="shared" si="3"/>
        <v>NÃO</v>
      </c>
    </row>
    <row r="132" ht="15.75" hidden="1" customHeight="1">
      <c r="B132" s="164" t="s">
        <v>634</v>
      </c>
      <c r="C132" s="165">
        <v>44648.0</v>
      </c>
      <c r="D132" s="168" t="s">
        <v>635</v>
      </c>
      <c r="E132" s="165">
        <v>44711.0</v>
      </c>
      <c r="F132" s="173" t="s">
        <v>686</v>
      </c>
      <c r="G132" s="169" t="s">
        <v>689</v>
      </c>
      <c r="H132" s="165">
        <f t="shared" si="1"/>
        <v>45075</v>
      </c>
      <c r="I132" s="78">
        <f t="shared" si="2"/>
        <v>-672</v>
      </c>
      <c r="J132" s="161" t="str">
        <f t="shared" si="3"/>
        <v>NÃO</v>
      </c>
    </row>
    <row r="133" ht="15.75" hidden="1" customHeight="1">
      <c r="B133" s="164" t="s">
        <v>634</v>
      </c>
      <c r="C133" s="165">
        <v>44648.0</v>
      </c>
      <c r="D133" s="168" t="s">
        <v>667</v>
      </c>
      <c r="E133" s="165">
        <v>44715.0</v>
      </c>
      <c r="F133" s="173" t="s">
        <v>690</v>
      </c>
      <c r="G133" s="173" t="s">
        <v>691</v>
      </c>
      <c r="H133" s="165">
        <f t="shared" si="1"/>
        <v>45079</v>
      </c>
      <c r="I133" s="78">
        <f t="shared" si="2"/>
        <v>-668</v>
      </c>
      <c r="J133" s="161" t="str">
        <f t="shared" si="3"/>
        <v>NÃO</v>
      </c>
    </row>
    <row r="134" ht="15.75" hidden="1" customHeight="1">
      <c r="B134" s="164" t="s">
        <v>634</v>
      </c>
      <c r="C134" s="165">
        <v>44648.0</v>
      </c>
      <c r="D134" s="168" t="s">
        <v>635</v>
      </c>
      <c r="E134" s="165">
        <v>44711.0</v>
      </c>
      <c r="F134" s="173" t="s">
        <v>692</v>
      </c>
      <c r="G134" s="169" t="s">
        <v>693</v>
      </c>
      <c r="H134" s="165">
        <f t="shared" si="1"/>
        <v>45075</v>
      </c>
      <c r="I134" s="78">
        <f t="shared" si="2"/>
        <v>-672</v>
      </c>
      <c r="J134" s="161" t="str">
        <f t="shared" si="3"/>
        <v>NÃO</v>
      </c>
    </row>
    <row r="135" ht="15.75" hidden="1" customHeight="1">
      <c r="B135" s="164" t="s">
        <v>634</v>
      </c>
      <c r="C135" s="165">
        <v>44648.0</v>
      </c>
      <c r="D135" s="168" t="s">
        <v>635</v>
      </c>
      <c r="E135" s="165">
        <v>44711.0</v>
      </c>
      <c r="F135" s="173" t="s">
        <v>694</v>
      </c>
      <c r="G135" s="173" t="s">
        <v>695</v>
      </c>
      <c r="H135" s="165">
        <f t="shared" si="1"/>
        <v>45075</v>
      </c>
      <c r="I135" s="78">
        <f t="shared" si="2"/>
        <v>-672</v>
      </c>
      <c r="J135" s="161" t="str">
        <f t="shared" si="3"/>
        <v>NÃO</v>
      </c>
    </row>
    <row r="136" ht="15.75" hidden="1" customHeight="1">
      <c r="B136" s="164" t="s">
        <v>634</v>
      </c>
      <c r="C136" s="165">
        <v>44648.0</v>
      </c>
      <c r="D136" s="168" t="s">
        <v>635</v>
      </c>
      <c r="E136" s="165">
        <v>44711.0</v>
      </c>
      <c r="F136" s="173" t="s">
        <v>696</v>
      </c>
      <c r="G136" s="169" t="s">
        <v>697</v>
      </c>
      <c r="H136" s="165">
        <f t="shared" si="1"/>
        <v>45075</v>
      </c>
      <c r="I136" s="78">
        <f t="shared" si="2"/>
        <v>-672</v>
      </c>
      <c r="J136" s="161" t="str">
        <f t="shared" si="3"/>
        <v>NÃO</v>
      </c>
    </row>
    <row r="137" ht="15.75" hidden="1" customHeight="1">
      <c r="B137" s="164" t="s">
        <v>634</v>
      </c>
      <c r="C137" s="165">
        <v>44648.0</v>
      </c>
      <c r="D137" s="168" t="s">
        <v>635</v>
      </c>
      <c r="E137" s="165">
        <v>44711.0</v>
      </c>
      <c r="F137" s="173" t="s">
        <v>696</v>
      </c>
      <c r="G137" s="173" t="s">
        <v>698</v>
      </c>
      <c r="H137" s="165">
        <f t="shared" si="1"/>
        <v>45075</v>
      </c>
      <c r="I137" s="78">
        <f t="shared" si="2"/>
        <v>-672</v>
      </c>
      <c r="J137" s="161" t="str">
        <f t="shared" si="3"/>
        <v>NÃO</v>
      </c>
    </row>
    <row r="138" ht="15.75" hidden="1" customHeight="1">
      <c r="B138" s="164" t="s">
        <v>634</v>
      </c>
      <c r="C138" s="165">
        <v>44648.0</v>
      </c>
      <c r="D138" s="168" t="s">
        <v>635</v>
      </c>
      <c r="E138" s="165">
        <v>44711.0</v>
      </c>
      <c r="F138" s="173" t="s">
        <v>699</v>
      </c>
      <c r="G138" s="169" t="s">
        <v>700</v>
      </c>
      <c r="H138" s="165">
        <f t="shared" si="1"/>
        <v>45075</v>
      </c>
      <c r="I138" s="78">
        <f t="shared" si="2"/>
        <v>-672</v>
      </c>
      <c r="J138" s="161" t="str">
        <f t="shared" si="3"/>
        <v>NÃO</v>
      </c>
    </row>
    <row r="139" ht="15.75" hidden="1" customHeight="1">
      <c r="B139" s="164" t="s">
        <v>634</v>
      </c>
      <c r="C139" s="165">
        <v>44648.0</v>
      </c>
      <c r="D139" s="168" t="s">
        <v>635</v>
      </c>
      <c r="E139" s="165">
        <v>44711.0</v>
      </c>
      <c r="F139" s="173" t="s">
        <v>699</v>
      </c>
      <c r="G139" s="173" t="s">
        <v>701</v>
      </c>
      <c r="H139" s="165">
        <f t="shared" si="1"/>
        <v>45075</v>
      </c>
      <c r="I139" s="78">
        <f t="shared" si="2"/>
        <v>-672</v>
      </c>
      <c r="J139" s="161" t="str">
        <f t="shared" si="3"/>
        <v>NÃO</v>
      </c>
    </row>
    <row r="140" ht="15.75" hidden="1" customHeight="1">
      <c r="B140" s="164" t="s">
        <v>634</v>
      </c>
      <c r="C140" s="165">
        <v>44648.0</v>
      </c>
      <c r="D140" s="168" t="s">
        <v>635</v>
      </c>
      <c r="E140" s="165">
        <v>44711.0</v>
      </c>
      <c r="F140" s="173" t="s">
        <v>699</v>
      </c>
      <c r="G140" s="169" t="s">
        <v>702</v>
      </c>
      <c r="H140" s="165">
        <f t="shared" si="1"/>
        <v>45075</v>
      </c>
      <c r="I140" s="78">
        <f t="shared" si="2"/>
        <v>-672</v>
      </c>
      <c r="J140" s="161" t="str">
        <f t="shared" si="3"/>
        <v>NÃO</v>
      </c>
    </row>
    <row r="141" ht="15.75" hidden="1" customHeight="1">
      <c r="B141" s="164" t="s">
        <v>634</v>
      </c>
      <c r="C141" s="165">
        <v>44648.0</v>
      </c>
      <c r="D141" s="168" t="s">
        <v>635</v>
      </c>
      <c r="E141" s="165">
        <v>44711.0</v>
      </c>
      <c r="F141" s="173" t="s">
        <v>699</v>
      </c>
      <c r="G141" s="169"/>
      <c r="H141" s="165">
        <f t="shared" si="1"/>
        <v>45075</v>
      </c>
      <c r="I141" s="78">
        <f t="shared" si="2"/>
        <v>-672</v>
      </c>
      <c r="J141" s="161" t="str">
        <f t="shared" si="3"/>
        <v>NÃO</v>
      </c>
    </row>
    <row r="142" ht="15.75" hidden="1" customHeight="1">
      <c r="B142" s="164" t="s">
        <v>634</v>
      </c>
      <c r="C142" s="165">
        <v>44648.0</v>
      </c>
      <c r="D142" s="168" t="s">
        <v>635</v>
      </c>
      <c r="E142" s="165">
        <v>44711.0</v>
      </c>
      <c r="F142" s="173" t="s">
        <v>699</v>
      </c>
      <c r="G142" s="173" t="s">
        <v>703</v>
      </c>
      <c r="H142" s="165">
        <f t="shared" si="1"/>
        <v>45075</v>
      </c>
      <c r="I142" s="78">
        <f t="shared" si="2"/>
        <v>-672</v>
      </c>
      <c r="J142" s="161" t="str">
        <f t="shared" si="3"/>
        <v>NÃO</v>
      </c>
    </row>
    <row r="143" ht="15.75" hidden="1" customHeight="1">
      <c r="B143" s="164" t="s">
        <v>634</v>
      </c>
      <c r="C143" s="165">
        <v>44648.0</v>
      </c>
      <c r="D143" s="168" t="s">
        <v>635</v>
      </c>
      <c r="E143" s="165">
        <v>44711.0</v>
      </c>
      <c r="F143" s="173" t="s">
        <v>699</v>
      </c>
      <c r="G143" s="169" t="s">
        <v>704</v>
      </c>
      <c r="H143" s="165">
        <f t="shared" si="1"/>
        <v>45075</v>
      </c>
      <c r="I143" s="78">
        <f t="shared" si="2"/>
        <v>-672</v>
      </c>
      <c r="J143" s="161" t="str">
        <f t="shared" si="3"/>
        <v>NÃO</v>
      </c>
    </row>
    <row r="144" ht="15.75" hidden="1" customHeight="1">
      <c r="B144" s="164" t="s">
        <v>634</v>
      </c>
      <c r="C144" s="165">
        <v>44648.0</v>
      </c>
      <c r="D144" s="168" t="s">
        <v>667</v>
      </c>
      <c r="E144" s="165">
        <v>44715.0</v>
      </c>
      <c r="F144" s="169" t="s">
        <v>705</v>
      </c>
      <c r="G144" s="169" t="s">
        <v>706</v>
      </c>
      <c r="H144" s="165">
        <f t="shared" si="1"/>
        <v>45079</v>
      </c>
      <c r="I144" s="78">
        <f t="shared" si="2"/>
        <v>-668</v>
      </c>
      <c r="J144" s="161" t="str">
        <f t="shared" si="3"/>
        <v>NÃO</v>
      </c>
    </row>
    <row r="145" ht="15.75" hidden="1" customHeight="1">
      <c r="B145" s="164" t="s">
        <v>634</v>
      </c>
      <c r="C145" s="165">
        <v>44648.0</v>
      </c>
      <c r="D145" s="168" t="s">
        <v>667</v>
      </c>
      <c r="E145" s="165">
        <v>44715.0</v>
      </c>
      <c r="F145" s="169" t="s">
        <v>705</v>
      </c>
      <c r="G145" s="169" t="s">
        <v>707</v>
      </c>
      <c r="H145" s="165">
        <f t="shared" si="1"/>
        <v>45079</v>
      </c>
      <c r="I145" s="78">
        <f t="shared" si="2"/>
        <v>-668</v>
      </c>
      <c r="J145" s="161" t="str">
        <f t="shared" si="3"/>
        <v>NÃO</v>
      </c>
    </row>
    <row r="146" ht="15.75" hidden="1" customHeight="1">
      <c r="B146" s="164" t="s">
        <v>634</v>
      </c>
      <c r="C146" s="165">
        <v>44648.0</v>
      </c>
      <c r="D146" s="168" t="s">
        <v>667</v>
      </c>
      <c r="E146" s="165">
        <v>44715.0</v>
      </c>
      <c r="F146" s="169" t="s">
        <v>705</v>
      </c>
      <c r="G146" s="169" t="s">
        <v>708</v>
      </c>
      <c r="H146" s="165">
        <f t="shared" si="1"/>
        <v>45079</v>
      </c>
      <c r="I146" s="78">
        <f t="shared" si="2"/>
        <v>-668</v>
      </c>
      <c r="J146" s="161" t="str">
        <f t="shared" si="3"/>
        <v>NÃO</v>
      </c>
    </row>
    <row r="147" ht="15.75" hidden="1" customHeight="1">
      <c r="B147" s="164" t="s">
        <v>634</v>
      </c>
      <c r="C147" s="165">
        <v>44648.0</v>
      </c>
      <c r="D147" s="168" t="s">
        <v>635</v>
      </c>
      <c r="E147" s="165">
        <v>44711.0</v>
      </c>
      <c r="F147" s="173" t="s">
        <v>709</v>
      </c>
      <c r="G147" s="169" t="s">
        <v>710</v>
      </c>
      <c r="H147" s="165">
        <f t="shared" si="1"/>
        <v>45075</v>
      </c>
      <c r="I147" s="78">
        <f t="shared" si="2"/>
        <v>-672</v>
      </c>
      <c r="J147" s="161" t="str">
        <f t="shared" si="3"/>
        <v>NÃO</v>
      </c>
    </row>
    <row r="148" ht="15.75" hidden="1" customHeight="1">
      <c r="B148" s="164" t="s">
        <v>634</v>
      </c>
      <c r="C148" s="165">
        <v>44648.0</v>
      </c>
      <c r="D148" s="168" t="s">
        <v>635</v>
      </c>
      <c r="E148" s="165">
        <v>44711.0</v>
      </c>
      <c r="F148" s="173" t="s">
        <v>709</v>
      </c>
      <c r="G148" s="173" t="s">
        <v>711</v>
      </c>
      <c r="H148" s="165">
        <f t="shared" si="1"/>
        <v>45075</v>
      </c>
      <c r="I148" s="78">
        <f t="shared" si="2"/>
        <v>-672</v>
      </c>
      <c r="J148" s="161" t="str">
        <f t="shared" si="3"/>
        <v>NÃO</v>
      </c>
    </row>
    <row r="149" ht="15.75" hidden="1" customHeight="1">
      <c r="B149" s="164" t="s">
        <v>634</v>
      </c>
      <c r="C149" s="165">
        <v>44648.0</v>
      </c>
      <c r="D149" s="168" t="s">
        <v>635</v>
      </c>
      <c r="E149" s="165">
        <v>44711.0</v>
      </c>
      <c r="F149" s="173" t="s">
        <v>712</v>
      </c>
      <c r="G149" s="169" t="s">
        <v>713</v>
      </c>
      <c r="H149" s="165">
        <f t="shared" si="1"/>
        <v>45075</v>
      </c>
      <c r="I149" s="78">
        <f t="shared" si="2"/>
        <v>-672</v>
      </c>
      <c r="J149" s="161" t="str">
        <f t="shared" si="3"/>
        <v>NÃO</v>
      </c>
    </row>
    <row r="150" ht="15.75" hidden="1" customHeight="1">
      <c r="B150" s="164" t="s">
        <v>634</v>
      </c>
      <c r="C150" s="165">
        <v>44648.0</v>
      </c>
      <c r="D150" s="168" t="s">
        <v>635</v>
      </c>
      <c r="E150" s="165">
        <v>44711.0</v>
      </c>
      <c r="F150" s="173" t="s">
        <v>712</v>
      </c>
      <c r="G150" s="173" t="s">
        <v>714</v>
      </c>
      <c r="H150" s="165">
        <f t="shared" si="1"/>
        <v>45075</v>
      </c>
      <c r="I150" s="78">
        <f t="shared" si="2"/>
        <v>-672</v>
      </c>
      <c r="J150" s="161" t="str">
        <f t="shared" si="3"/>
        <v>NÃO</v>
      </c>
    </row>
    <row r="151" ht="15.75" hidden="1" customHeight="1">
      <c r="B151" s="164" t="s">
        <v>634</v>
      </c>
      <c r="C151" s="165">
        <v>44648.0</v>
      </c>
      <c r="D151" s="168" t="s">
        <v>635</v>
      </c>
      <c r="E151" s="165">
        <v>44711.0</v>
      </c>
      <c r="F151" s="173" t="s">
        <v>712</v>
      </c>
      <c r="G151" s="169" t="s">
        <v>715</v>
      </c>
      <c r="H151" s="165">
        <f t="shared" si="1"/>
        <v>45075</v>
      </c>
      <c r="I151" s="78">
        <f t="shared" si="2"/>
        <v>-672</v>
      </c>
      <c r="J151" s="161" t="str">
        <f t="shared" si="3"/>
        <v>NÃO</v>
      </c>
    </row>
    <row r="152" ht="15.75" hidden="1" customHeight="1">
      <c r="B152" s="164" t="s">
        <v>634</v>
      </c>
      <c r="C152" s="165">
        <v>44648.0</v>
      </c>
      <c r="D152" s="168" t="s">
        <v>635</v>
      </c>
      <c r="E152" s="165">
        <v>44711.0</v>
      </c>
      <c r="F152" s="173" t="s">
        <v>716</v>
      </c>
      <c r="G152" s="173" t="s">
        <v>717</v>
      </c>
      <c r="H152" s="165">
        <f t="shared" si="1"/>
        <v>45075</v>
      </c>
      <c r="I152" s="78">
        <f t="shared" si="2"/>
        <v>-672</v>
      </c>
      <c r="J152" s="161" t="str">
        <f t="shared" si="3"/>
        <v>NÃO</v>
      </c>
    </row>
    <row r="153" ht="15.75" hidden="1" customHeight="1">
      <c r="B153" s="164" t="s">
        <v>634</v>
      </c>
      <c r="C153" s="165">
        <v>44648.0</v>
      </c>
      <c r="D153" s="168" t="s">
        <v>635</v>
      </c>
      <c r="E153" s="165">
        <v>44711.0</v>
      </c>
      <c r="F153" s="169" t="s">
        <v>718</v>
      </c>
      <c r="G153" s="169" t="s">
        <v>719</v>
      </c>
      <c r="H153" s="165">
        <f t="shared" si="1"/>
        <v>45075</v>
      </c>
      <c r="I153" s="78">
        <f t="shared" si="2"/>
        <v>-672</v>
      </c>
      <c r="J153" s="161" t="str">
        <f t="shared" si="3"/>
        <v>NÃO</v>
      </c>
    </row>
    <row r="154" ht="15.75" hidden="1" customHeight="1">
      <c r="B154" s="164" t="s">
        <v>634</v>
      </c>
      <c r="C154" s="165">
        <v>44648.0</v>
      </c>
      <c r="D154" s="168" t="s">
        <v>635</v>
      </c>
      <c r="E154" s="165">
        <v>44711.0</v>
      </c>
      <c r="F154" s="169" t="s">
        <v>718</v>
      </c>
      <c r="G154" s="173" t="s">
        <v>720</v>
      </c>
      <c r="H154" s="165">
        <f t="shared" si="1"/>
        <v>45075</v>
      </c>
      <c r="I154" s="78">
        <f t="shared" si="2"/>
        <v>-672</v>
      </c>
      <c r="J154" s="161" t="str">
        <f t="shared" si="3"/>
        <v>NÃO</v>
      </c>
    </row>
    <row r="155" ht="15.75" hidden="1" customHeight="1">
      <c r="B155" s="164" t="s">
        <v>634</v>
      </c>
      <c r="C155" s="165">
        <v>44648.0</v>
      </c>
      <c r="D155" s="168" t="s">
        <v>635</v>
      </c>
      <c r="E155" s="165">
        <v>44711.0</v>
      </c>
      <c r="F155" s="169" t="s">
        <v>718</v>
      </c>
      <c r="G155" s="169" t="s">
        <v>657</v>
      </c>
      <c r="H155" s="165">
        <f t="shared" si="1"/>
        <v>45075</v>
      </c>
      <c r="I155" s="78">
        <f t="shared" si="2"/>
        <v>-672</v>
      </c>
      <c r="J155" s="161" t="str">
        <f t="shared" si="3"/>
        <v>NÃO</v>
      </c>
    </row>
    <row r="156" ht="15.75" hidden="1" customHeight="1">
      <c r="B156" s="164" t="s">
        <v>634</v>
      </c>
      <c r="C156" s="165">
        <v>44648.0</v>
      </c>
      <c r="D156" s="168" t="s">
        <v>635</v>
      </c>
      <c r="E156" s="165">
        <v>44711.0</v>
      </c>
      <c r="F156" s="173" t="s">
        <v>721</v>
      </c>
      <c r="G156" s="173" t="s">
        <v>722</v>
      </c>
      <c r="H156" s="165">
        <f t="shared" si="1"/>
        <v>45075</v>
      </c>
      <c r="I156" s="78">
        <f t="shared" si="2"/>
        <v>-672</v>
      </c>
      <c r="J156" s="161" t="str">
        <f t="shared" si="3"/>
        <v>NÃO</v>
      </c>
    </row>
    <row r="157" ht="15.75" hidden="1" customHeight="1">
      <c r="B157" s="164" t="s">
        <v>634</v>
      </c>
      <c r="C157" s="165">
        <v>44648.0</v>
      </c>
      <c r="D157" s="168" t="s">
        <v>635</v>
      </c>
      <c r="E157" s="165">
        <v>44711.0</v>
      </c>
      <c r="F157" s="173" t="s">
        <v>723</v>
      </c>
      <c r="G157" s="169" t="s">
        <v>724</v>
      </c>
      <c r="H157" s="165">
        <f t="shared" si="1"/>
        <v>45075</v>
      </c>
      <c r="I157" s="78">
        <f t="shared" si="2"/>
        <v>-672</v>
      </c>
      <c r="J157" s="161" t="str">
        <f t="shared" si="3"/>
        <v>NÃO</v>
      </c>
    </row>
    <row r="158" ht="15.75" hidden="1" customHeight="1">
      <c r="B158" s="164" t="s">
        <v>634</v>
      </c>
      <c r="C158" s="165">
        <v>44648.0</v>
      </c>
      <c r="D158" s="168" t="s">
        <v>635</v>
      </c>
      <c r="E158" s="165">
        <v>44711.0</v>
      </c>
      <c r="F158" s="173" t="s">
        <v>725</v>
      </c>
      <c r="G158" s="169" t="s">
        <v>726</v>
      </c>
      <c r="H158" s="165">
        <f t="shared" si="1"/>
        <v>45075</v>
      </c>
      <c r="I158" s="78">
        <f t="shared" si="2"/>
        <v>-672</v>
      </c>
      <c r="J158" s="161" t="str">
        <f t="shared" si="3"/>
        <v>NÃO</v>
      </c>
    </row>
    <row r="159" ht="32.25" hidden="1" customHeight="1">
      <c r="B159" s="164" t="s">
        <v>634</v>
      </c>
      <c r="C159" s="165">
        <v>44648.0</v>
      </c>
      <c r="D159" s="168" t="s">
        <v>635</v>
      </c>
      <c r="E159" s="165">
        <v>44711.0</v>
      </c>
      <c r="F159" s="173" t="s">
        <v>727</v>
      </c>
      <c r="G159" s="169" t="s">
        <v>728</v>
      </c>
      <c r="H159" s="165">
        <f t="shared" si="1"/>
        <v>45075</v>
      </c>
      <c r="I159" s="78">
        <f t="shared" si="2"/>
        <v>-672</v>
      </c>
      <c r="J159" s="161" t="str">
        <f t="shared" si="3"/>
        <v>NÃO</v>
      </c>
    </row>
    <row r="160" ht="15.75" hidden="1" customHeight="1">
      <c r="B160" s="164" t="s">
        <v>634</v>
      </c>
      <c r="C160" s="165">
        <v>44648.0</v>
      </c>
      <c r="D160" s="168" t="s">
        <v>635</v>
      </c>
      <c r="E160" s="165">
        <v>44711.0</v>
      </c>
      <c r="F160" s="173" t="s">
        <v>729</v>
      </c>
      <c r="G160" s="173" t="s">
        <v>730</v>
      </c>
      <c r="H160" s="165">
        <f t="shared" si="1"/>
        <v>45075</v>
      </c>
      <c r="I160" s="78">
        <f t="shared" si="2"/>
        <v>-672</v>
      </c>
      <c r="J160" s="161" t="str">
        <f t="shared" si="3"/>
        <v>NÃO</v>
      </c>
    </row>
    <row r="161" ht="15.75" hidden="1" customHeight="1">
      <c r="B161" s="164" t="s">
        <v>634</v>
      </c>
      <c r="C161" s="165">
        <v>44648.0</v>
      </c>
      <c r="D161" s="168" t="s">
        <v>635</v>
      </c>
      <c r="E161" s="165">
        <v>44711.0</v>
      </c>
      <c r="F161" s="173" t="s">
        <v>729</v>
      </c>
      <c r="G161" s="169" t="s">
        <v>731</v>
      </c>
      <c r="H161" s="165">
        <f t="shared" si="1"/>
        <v>45075</v>
      </c>
      <c r="I161" s="78">
        <f t="shared" si="2"/>
        <v>-672</v>
      </c>
      <c r="J161" s="161" t="str">
        <f t="shared" si="3"/>
        <v>NÃO</v>
      </c>
    </row>
    <row r="162" ht="15.75" hidden="1" customHeight="1">
      <c r="B162" s="164" t="s">
        <v>634</v>
      </c>
      <c r="C162" s="165">
        <v>44648.0</v>
      </c>
      <c r="D162" s="168" t="s">
        <v>635</v>
      </c>
      <c r="E162" s="165">
        <v>44711.0</v>
      </c>
      <c r="F162" s="173" t="s">
        <v>729</v>
      </c>
      <c r="G162" s="173" t="s">
        <v>732</v>
      </c>
      <c r="H162" s="165">
        <f t="shared" si="1"/>
        <v>45075</v>
      </c>
      <c r="I162" s="78">
        <f t="shared" si="2"/>
        <v>-672</v>
      </c>
      <c r="J162" s="161" t="str">
        <f t="shared" si="3"/>
        <v>NÃO</v>
      </c>
    </row>
    <row r="163" ht="15.75" hidden="1" customHeight="1">
      <c r="B163" s="164" t="s">
        <v>634</v>
      </c>
      <c r="C163" s="165">
        <v>44648.0</v>
      </c>
      <c r="D163" s="168" t="s">
        <v>635</v>
      </c>
      <c r="E163" s="165">
        <v>44711.0</v>
      </c>
      <c r="F163" s="169" t="s">
        <v>733</v>
      </c>
      <c r="G163" s="169" t="s">
        <v>734</v>
      </c>
      <c r="H163" s="165">
        <f t="shared" si="1"/>
        <v>45075</v>
      </c>
      <c r="I163" s="78">
        <f t="shared" si="2"/>
        <v>-672</v>
      </c>
      <c r="J163" s="161" t="str">
        <f t="shared" si="3"/>
        <v>NÃO</v>
      </c>
    </row>
    <row r="164" ht="15.75" hidden="1" customHeight="1">
      <c r="B164" s="164" t="s">
        <v>634</v>
      </c>
      <c r="C164" s="165">
        <v>44648.0</v>
      </c>
      <c r="D164" s="168" t="s">
        <v>635</v>
      </c>
      <c r="E164" s="165">
        <v>44711.0</v>
      </c>
      <c r="F164" s="169" t="s">
        <v>735</v>
      </c>
      <c r="G164" s="173" t="s">
        <v>736</v>
      </c>
      <c r="H164" s="165">
        <f t="shared" si="1"/>
        <v>45075</v>
      </c>
      <c r="I164" s="78">
        <f t="shared" si="2"/>
        <v>-672</v>
      </c>
      <c r="J164" s="161" t="str">
        <f t="shared" si="3"/>
        <v>NÃO</v>
      </c>
    </row>
    <row r="165" ht="15.75" hidden="1" customHeight="1">
      <c r="B165" s="164" t="s">
        <v>634</v>
      </c>
      <c r="C165" s="165">
        <v>44648.0</v>
      </c>
      <c r="D165" s="168" t="s">
        <v>635</v>
      </c>
      <c r="E165" s="165">
        <v>44711.0</v>
      </c>
      <c r="F165" s="169" t="s">
        <v>735</v>
      </c>
      <c r="G165" s="169" t="s">
        <v>737</v>
      </c>
      <c r="H165" s="165">
        <f t="shared" si="1"/>
        <v>45075</v>
      </c>
      <c r="I165" s="78">
        <f t="shared" si="2"/>
        <v>-672</v>
      </c>
      <c r="J165" s="161" t="str">
        <f t="shared" si="3"/>
        <v>NÃO</v>
      </c>
    </row>
    <row r="166" ht="15.75" hidden="1" customHeight="1">
      <c r="B166" s="164" t="s">
        <v>634</v>
      </c>
      <c r="C166" s="165">
        <v>44648.0</v>
      </c>
      <c r="D166" s="168" t="s">
        <v>667</v>
      </c>
      <c r="E166" s="165">
        <v>44715.0</v>
      </c>
      <c r="F166" s="173" t="s">
        <v>738</v>
      </c>
      <c r="G166" s="173" t="s">
        <v>739</v>
      </c>
      <c r="H166" s="165">
        <f t="shared" si="1"/>
        <v>45079</v>
      </c>
      <c r="I166" s="78">
        <f t="shared" si="2"/>
        <v>-668</v>
      </c>
      <c r="J166" s="161" t="str">
        <f t="shared" si="3"/>
        <v>NÃO</v>
      </c>
    </row>
    <row r="167" ht="15.75" hidden="1" customHeight="1">
      <c r="B167" s="164" t="s">
        <v>634</v>
      </c>
      <c r="C167" s="165">
        <v>44648.0</v>
      </c>
      <c r="D167" s="168" t="s">
        <v>635</v>
      </c>
      <c r="E167" s="165">
        <v>44711.0</v>
      </c>
      <c r="F167" s="173" t="s">
        <v>740</v>
      </c>
      <c r="G167" s="169" t="s">
        <v>741</v>
      </c>
      <c r="H167" s="165">
        <f t="shared" si="1"/>
        <v>45075</v>
      </c>
      <c r="I167" s="78">
        <f t="shared" si="2"/>
        <v>-672</v>
      </c>
      <c r="J167" s="161" t="str">
        <f t="shared" si="3"/>
        <v>NÃO</v>
      </c>
    </row>
    <row r="168" ht="15.75" hidden="1" customHeight="1">
      <c r="B168" s="164" t="s">
        <v>634</v>
      </c>
      <c r="C168" s="165">
        <v>44648.0</v>
      </c>
      <c r="D168" s="168" t="s">
        <v>635</v>
      </c>
      <c r="E168" s="165">
        <v>44711.0</v>
      </c>
      <c r="F168" s="173" t="s">
        <v>740</v>
      </c>
      <c r="G168" s="173" t="s">
        <v>742</v>
      </c>
      <c r="H168" s="165">
        <f t="shared" si="1"/>
        <v>45075</v>
      </c>
      <c r="I168" s="78">
        <f t="shared" si="2"/>
        <v>-672</v>
      </c>
      <c r="J168" s="161" t="str">
        <f t="shared" si="3"/>
        <v>NÃO</v>
      </c>
    </row>
    <row r="169" ht="15.75" hidden="1" customHeight="1">
      <c r="B169" s="164" t="s">
        <v>634</v>
      </c>
      <c r="C169" s="165">
        <v>44648.0</v>
      </c>
      <c r="D169" s="168" t="s">
        <v>635</v>
      </c>
      <c r="E169" s="165">
        <v>44711.0</v>
      </c>
      <c r="F169" s="169" t="s">
        <v>743</v>
      </c>
      <c r="G169" s="169" t="s">
        <v>744</v>
      </c>
      <c r="H169" s="165">
        <f t="shared" si="1"/>
        <v>45075</v>
      </c>
      <c r="I169" s="78">
        <f t="shared" si="2"/>
        <v>-672</v>
      </c>
      <c r="J169" s="161" t="str">
        <f t="shared" si="3"/>
        <v>NÃO</v>
      </c>
    </row>
    <row r="170" ht="15.75" hidden="1" customHeight="1">
      <c r="B170" s="164" t="s">
        <v>634</v>
      </c>
      <c r="C170" s="165">
        <v>44648.0</v>
      </c>
      <c r="D170" s="168" t="s">
        <v>635</v>
      </c>
      <c r="E170" s="165">
        <v>44711.0</v>
      </c>
      <c r="F170" s="169" t="s">
        <v>745</v>
      </c>
      <c r="G170" s="173" t="s">
        <v>746</v>
      </c>
      <c r="H170" s="165">
        <f t="shared" si="1"/>
        <v>45075</v>
      </c>
      <c r="I170" s="78">
        <f t="shared" si="2"/>
        <v>-672</v>
      </c>
      <c r="J170" s="161" t="str">
        <f t="shared" si="3"/>
        <v>NÃO</v>
      </c>
    </row>
    <row r="171" ht="15.75" hidden="1" customHeight="1">
      <c r="B171" s="164" t="s">
        <v>634</v>
      </c>
      <c r="C171" s="165">
        <v>44648.0</v>
      </c>
      <c r="D171" s="168" t="s">
        <v>635</v>
      </c>
      <c r="E171" s="165">
        <v>44711.0</v>
      </c>
      <c r="F171" s="169" t="s">
        <v>747</v>
      </c>
      <c r="G171" s="169" t="s">
        <v>748</v>
      </c>
      <c r="H171" s="165">
        <f t="shared" si="1"/>
        <v>45075</v>
      </c>
      <c r="I171" s="78">
        <f t="shared" si="2"/>
        <v>-672</v>
      </c>
      <c r="J171" s="161" t="str">
        <f t="shared" si="3"/>
        <v>NÃO</v>
      </c>
    </row>
    <row r="172" ht="15.75" hidden="1" customHeight="1">
      <c r="B172" s="164" t="s">
        <v>634</v>
      </c>
      <c r="C172" s="165">
        <v>44648.0</v>
      </c>
      <c r="D172" s="168" t="s">
        <v>635</v>
      </c>
      <c r="E172" s="165">
        <v>44711.0</v>
      </c>
      <c r="F172" s="169" t="s">
        <v>747</v>
      </c>
      <c r="G172" s="173" t="s">
        <v>749</v>
      </c>
      <c r="H172" s="165">
        <f t="shared" si="1"/>
        <v>45075</v>
      </c>
      <c r="I172" s="78">
        <f t="shared" si="2"/>
        <v>-672</v>
      </c>
      <c r="J172" s="161" t="str">
        <f t="shared" si="3"/>
        <v>NÃO</v>
      </c>
    </row>
    <row r="173" ht="15.75" hidden="1" customHeight="1">
      <c r="B173" s="164" t="s">
        <v>634</v>
      </c>
      <c r="C173" s="165">
        <v>44648.0</v>
      </c>
      <c r="D173" s="168" t="s">
        <v>635</v>
      </c>
      <c r="E173" s="165">
        <v>44711.0</v>
      </c>
      <c r="F173" s="173" t="s">
        <v>750</v>
      </c>
      <c r="G173" s="169" t="s">
        <v>751</v>
      </c>
      <c r="H173" s="165">
        <f t="shared" si="1"/>
        <v>45075</v>
      </c>
      <c r="I173" s="78">
        <f t="shared" si="2"/>
        <v>-672</v>
      </c>
      <c r="J173" s="161" t="str">
        <f t="shared" si="3"/>
        <v>NÃO</v>
      </c>
    </row>
    <row r="174" ht="15.75" hidden="1" customHeight="1">
      <c r="B174" s="164" t="s">
        <v>634</v>
      </c>
      <c r="C174" s="165">
        <v>44648.0</v>
      </c>
      <c r="D174" s="168" t="s">
        <v>635</v>
      </c>
      <c r="E174" s="165">
        <v>44711.0</v>
      </c>
      <c r="F174" s="169" t="s">
        <v>752</v>
      </c>
      <c r="G174" s="169" t="s">
        <v>753</v>
      </c>
      <c r="H174" s="165">
        <f t="shared" si="1"/>
        <v>45075</v>
      </c>
      <c r="I174" s="78">
        <f t="shared" si="2"/>
        <v>-672</v>
      </c>
      <c r="J174" s="161" t="str">
        <f t="shared" si="3"/>
        <v>NÃO</v>
      </c>
    </row>
    <row r="175" ht="15.75" hidden="1" customHeight="1">
      <c r="B175" s="164" t="s">
        <v>634</v>
      </c>
      <c r="C175" s="165">
        <v>44648.0</v>
      </c>
      <c r="D175" s="168" t="s">
        <v>635</v>
      </c>
      <c r="E175" s="165">
        <v>44711.0</v>
      </c>
      <c r="F175" s="169" t="s">
        <v>752</v>
      </c>
      <c r="G175" s="169" t="s">
        <v>754</v>
      </c>
      <c r="H175" s="165">
        <f t="shared" si="1"/>
        <v>45075</v>
      </c>
      <c r="I175" s="78">
        <f t="shared" si="2"/>
        <v>-672</v>
      </c>
      <c r="J175" s="161" t="str">
        <f t="shared" si="3"/>
        <v>NÃO</v>
      </c>
    </row>
    <row r="176" ht="15.75" hidden="1" customHeight="1">
      <c r="B176" s="164" t="s">
        <v>634</v>
      </c>
      <c r="C176" s="165">
        <v>44648.0</v>
      </c>
      <c r="D176" s="168" t="s">
        <v>635</v>
      </c>
      <c r="E176" s="165">
        <v>44711.0</v>
      </c>
      <c r="F176" s="169" t="s">
        <v>752</v>
      </c>
      <c r="G176" s="169" t="s">
        <v>755</v>
      </c>
      <c r="H176" s="165">
        <f t="shared" si="1"/>
        <v>45075</v>
      </c>
      <c r="I176" s="78">
        <f t="shared" si="2"/>
        <v>-672</v>
      </c>
      <c r="J176" s="161" t="str">
        <f t="shared" si="3"/>
        <v>NÃO</v>
      </c>
    </row>
    <row r="177" ht="15.75" hidden="1" customHeight="1">
      <c r="B177" s="164" t="s">
        <v>634</v>
      </c>
      <c r="C177" s="165">
        <v>44648.0</v>
      </c>
      <c r="D177" s="168" t="s">
        <v>635</v>
      </c>
      <c r="E177" s="165">
        <v>44711.0</v>
      </c>
      <c r="F177" s="169" t="s">
        <v>752</v>
      </c>
      <c r="G177" s="169" t="s">
        <v>756</v>
      </c>
      <c r="H177" s="165">
        <f t="shared" si="1"/>
        <v>45075</v>
      </c>
      <c r="I177" s="78">
        <f t="shared" si="2"/>
        <v>-672</v>
      </c>
      <c r="J177" s="161" t="str">
        <f t="shared" si="3"/>
        <v>NÃO</v>
      </c>
    </row>
    <row r="178" ht="15.75" hidden="1" customHeight="1">
      <c r="B178" s="164" t="s">
        <v>634</v>
      </c>
      <c r="C178" s="165">
        <v>44648.0</v>
      </c>
      <c r="D178" s="168" t="s">
        <v>635</v>
      </c>
      <c r="E178" s="165">
        <v>44711.0</v>
      </c>
      <c r="F178" s="169" t="s">
        <v>752</v>
      </c>
      <c r="G178" s="169" t="s">
        <v>757</v>
      </c>
      <c r="H178" s="165">
        <f t="shared" si="1"/>
        <v>45075</v>
      </c>
      <c r="I178" s="78">
        <f t="shared" si="2"/>
        <v>-672</v>
      </c>
      <c r="J178" s="161" t="str">
        <f t="shared" si="3"/>
        <v>NÃO</v>
      </c>
    </row>
    <row r="179" ht="15.75" hidden="1" customHeight="1">
      <c r="B179" s="164" t="s">
        <v>634</v>
      </c>
      <c r="C179" s="165">
        <v>44648.0</v>
      </c>
      <c r="D179" s="168" t="s">
        <v>635</v>
      </c>
      <c r="E179" s="165">
        <v>44711.0</v>
      </c>
      <c r="F179" s="169" t="s">
        <v>752</v>
      </c>
      <c r="G179" s="169" t="s">
        <v>758</v>
      </c>
      <c r="H179" s="165">
        <f t="shared" si="1"/>
        <v>45075</v>
      </c>
      <c r="I179" s="78">
        <f t="shared" si="2"/>
        <v>-672</v>
      </c>
      <c r="J179" s="161" t="str">
        <f t="shared" si="3"/>
        <v>NÃO</v>
      </c>
    </row>
    <row r="180" ht="15.75" hidden="1" customHeight="1">
      <c r="B180" s="164" t="s">
        <v>634</v>
      </c>
      <c r="C180" s="165">
        <v>44648.0</v>
      </c>
      <c r="D180" s="168" t="s">
        <v>635</v>
      </c>
      <c r="E180" s="165">
        <v>44711.0</v>
      </c>
      <c r="F180" s="169" t="s">
        <v>759</v>
      </c>
      <c r="G180" s="173" t="s">
        <v>760</v>
      </c>
      <c r="H180" s="165">
        <f t="shared" si="1"/>
        <v>45075</v>
      </c>
      <c r="I180" s="78">
        <f t="shared" si="2"/>
        <v>-672</v>
      </c>
      <c r="J180" s="161" t="str">
        <f t="shared" si="3"/>
        <v>NÃO</v>
      </c>
    </row>
    <row r="181" ht="15.75" hidden="1" customHeight="1">
      <c r="B181" s="164" t="s">
        <v>634</v>
      </c>
      <c r="C181" s="165">
        <v>44648.0</v>
      </c>
      <c r="D181" s="168" t="s">
        <v>635</v>
      </c>
      <c r="E181" s="165">
        <v>44711.0</v>
      </c>
      <c r="F181" s="169" t="s">
        <v>759</v>
      </c>
      <c r="G181" s="169" t="s">
        <v>761</v>
      </c>
      <c r="H181" s="165">
        <f t="shared" si="1"/>
        <v>45075</v>
      </c>
      <c r="I181" s="78">
        <f t="shared" si="2"/>
        <v>-672</v>
      </c>
      <c r="J181" s="161" t="str">
        <f t="shared" si="3"/>
        <v>NÃO</v>
      </c>
    </row>
    <row r="182" ht="15.75" hidden="1" customHeight="1">
      <c r="B182" s="164" t="s">
        <v>634</v>
      </c>
      <c r="C182" s="165">
        <v>44648.0</v>
      </c>
      <c r="D182" s="168" t="s">
        <v>635</v>
      </c>
      <c r="E182" s="165">
        <v>44711.0</v>
      </c>
      <c r="F182" s="173" t="s">
        <v>762</v>
      </c>
      <c r="G182" s="173" t="s">
        <v>763</v>
      </c>
      <c r="H182" s="165">
        <f t="shared" si="1"/>
        <v>45075</v>
      </c>
      <c r="I182" s="78">
        <f t="shared" si="2"/>
        <v>-672</v>
      </c>
      <c r="J182" s="161" t="str">
        <f t="shared" si="3"/>
        <v>NÃO</v>
      </c>
    </row>
    <row r="183" ht="20.25" hidden="1" customHeight="1">
      <c r="B183" s="164" t="s">
        <v>634</v>
      </c>
      <c r="C183" s="165">
        <v>44648.0</v>
      </c>
      <c r="D183" s="168" t="s">
        <v>635</v>
      </c>
      <c r="E183" s="165">
        <v>44711.0</v>
      </c>
      <c r="F183" s="173" t="s">
        <v>764</v>
      </c>
      <c r="G183" s="169" t="s">
        <v>765</v>
      </c>
      <c r="H183" s="165">
        <f t="shared" si="1"/>
        <v>45075</v>
      </c>
      <c r="I183" s="78">
        <f t="shared" si="2"/>
        <v>-672</v>
      </c>
      <c r="J183" s="161" t="str">
        <f t="shared" si="3"/>
        <v>NÃO</v>
      </c>
    </row>
    <row r="184" ht="15.75" hidden="1" customHeight="1">
      <c r="B184" s="164" t="s">
        <v>634</v>
      </c>
      <c r="C184" s="165">
        <v>44648.0</v>
      </c>
      <c r="D184" s="168" t="s">
        <v>635</v>
      </c>
      <c r="E184" s="165">
        <v>44711.0</v>
      </c>
      <c r="F184" s="173" t="s">
        <v>766</v>
      </c>
      <c r="G184" s="173" t="s">
        <v>767</v>
      </c>
      <c r="H184" s="165">
        <f t="shared" si="1"/>
        <v>45075</v>
      </c>
      <c r="I184" s="78">
        <f t="shared" si="2"/>
        <v>-672</v>
      </c>
      <c r="J184" s="161" t="str">
        <f t="shared" si="3"/>
        <v>NÃO</v>
      </c>
    </row>
    <row r="185" ht="15.75" hidden="1" customHeight="1">
      <c r="B185" s="164" t="s">
        <v>634</v>
      </c>
      <c r="C185" s="165">
        <v>44648.0</v>
      </c>
      <c r="D185" s="168" t="s">
        <v>635</v>
      </c>
      <c r="E185" s="165">
        <v>44711.0</v>
      </c>
      <c r="F185" s="169" t="s">
        <v>768</v>
      </c>
      <c r="G185" s="169" t="s">
        <v>769</v>
      </c>
      <c r="H185" s="165">
        <f t="shared" si="1"/>
        <v>45075</v>
      </c>
      <c r="I185" s="78">
        <f t="shared" si="2"/>
        <v>-672</v>
      </c>
      <c r="J185" s="161" t="str">
        <f t="shared" si="3"/>
        <v>NÃO</v>
      </c>
    </row>
    <row r="186" ht="15.75" hidden="1" customHeight="1">
      <c r="B186" s="164" t="s">
        <v>634</v>
      </c>
      <c r="C186" s="165">
        <v>44648.0</v>
      </c>
      <c r="D186" s="168" t="s">
        <v>635</v>
      </c>
      <c r="E186" s="165">
        <v>44711.0</v>
      </c>
      <c r="F186" s="173" t="s">
        <v>770</v>
      </c>
      <c r="G186" s="173" t="s">
        <v>771</v>
      </c>
      <c r="H186" s="165">
        <f t="shared" si="1"/>
        <v>45075</v>
      </c>
      <c r="I186" s="78">
        <f t="shared" si="2"/>
        <v>-672</v>
      </c>
      <c r="J186" s="161" t="str">
        <f t="shared" si="3"/>
        <v>NÃO</v>
      </c>
    </row>
    <row r="187" ht="15.75" hidden="1" customHeight="1">
      <c r="B187" s="164" t="s">
        <v>634</v>
      </c>
      <c r="C187" s="165">
        <v>44648.0</v>
      </c>
      <c r="D187" s="168" t="s">
        <v>635</v>
      </c>
      <c r="E187" s="165">
        <v>44711.0</v>
      </c>
      <c r="F187" s="173" t="s">
        <v>770</v>
      </c>
      <c r="G187" s="169" t="s">
        <v>772</v>
      </c>
      <c r="H187" s="165">
        <f t="shared" si="1"/>
        <v>45075</v>
      </c>
      <c r="I187" s="78">
        <f t="shared" si="2"/>
        <v>-672</v>
      </c>
      <c r="J187" s="161" t="str">
        <f t="shared" si="3"/>
        <v>NÃO</v>
      </c>
    </row>
    <row r="188" ht="15.75" hidden="1" customHeight="1">
      <c r="B188" s="164" t="s">
        <v>634</v>
      </c>
      <c r="C188" s="165">
        <v>44648.0</v>
      </c>
      <c r="D188" s="168" t="s">
        <v>635</v>
      </c>
      <c r="E188" s="165">
        <v>44711.0</v>
      </c>
      <c r="F188" s="173" t="s">
        <v>773</v>
      </c>
      <c r="G188" s="173" t="s">
        <v>774</v>
      </c>
      <c r="H188" s="165">
        <f t="shared" si="1"/>
        <v>45075</v>
      </c>
      <c r="I188" s="78">
        <f t="shared" si="2"/>
        <v>-672</v>
      </c>
      <c r="J188" s="161" t="str">
        <f t="shared" si="3"/>
        <v>NÃO</v>
      </c>
    </row>
    <row r="189" ht="15.75" hidden="1" customHeight="1">
      <c r="B189" s="164" t="s">
        <v>634</v>
      </c>
      <c r="C189" s="165">
        <v>44648.0</v>
      </c>
      <c r="D189" s="168" t="s">
        <v>635</v>
      </c>
      <c r="E189" s="165">
        <v>44711.0</v>
      </c>
      <c r="F189" s="173" t="s">
        <v>775</v>
      </c>
      <c r="G189" s="169" t="s">
        <v>776</v>
      </c>
      <c r="H189" s="165">
        <f t="shared" si="1"/>
        <v>45075</v>
      </c>
      <c r="I189" s="78">
        <f t="shared" si="2"/>
        <v>-672</v>
      </c>
      <c r="J189" s="161" t="str">
        <f t="shared" si="3"/>
        <v>NÃO</v>
      </c>
    </row>
    <row r="190" ht="15.75" hidden="1" customHeight="1">
      <c r="B190" s="164" t="s">
        <v>634</v>
      </c>
      <c r="C190" s="165">
        <v>44648.0</v>
      </c>
      <c r="D190" s="168" t="s">
        <v>635</v>
      </c>
      <c r="E190" s="165">
        <v>44711.0</v>
      </c>
      <c r="F190" s="173" t="s">
        <v>777</v>
      </c>
      <c r="G190" s="173" t="s">
        <v>778</v>
      </c>
      <c r="H190" s="165">
        <f t="shared" si="1"/>
        <v>45075</v>
      </c>
      <c r="I190" s="78">
        <f t="shared" si="2"/>
        <v>-672</v>
      </c>
      <c r="J190" s="161" t="str">
        <f t="shared" si="3"/>
        <v>NÃO</v>
      </c>
    </row>
    <row r="191" ht="15.75" hidden="1" customHeight="1">
      <c r="B191" s="164" t="s">
        <v>634</v>
      </c>
      <c r="C191" s="165">
        <v>44648.0</v>
      </c>
      <c r="D191" s="168" t="s">
        <v>635</v>
      </c>
      <c r="E191" s="165">
        <v>44711.0</v>
      </c>
      <c r="F191" s="173" t="s">
        <v>779</v>
      </c>
      <c r="G191" s="169" t="s">
        <v>780</v>
      </c>
      <c r="H191" s="165">
        <f t="shared" si="1"/>
        <v>45075</v>
      </c>
      <c r="I191" s="78">
        <f t="shared" si="2"/>
        <v>-672</v>
      </c>
      <c r="J191" s="161" t="str">
        <f t="shared" si="3"/>
        <v>NÃO</v>
      </c>
    </row>
    <row r="192" ht="20.25" hidden="1" customHeight="1">
      <c r="B192" s="164" t="s">
        <v>634</v>
      </c>
      <c r="C192" s="165">
        <v>44648.0</v>
      </c>
      <c r="D192" s="168" t="s">
        <v>635</v>
      </c>
      <c r="E192" s="165">
        <v>44711.0</v>
      </c>
      <c r="F192" s="173" t="s">
        <v>781</v>
      </c>
      <c r="G192" s="173" t="s">
        <v>782</v>
      </c>
      <c r="H192" s="165">
        <f t="shared" si="1"/>
        <v>45075</v>
      </c>
      <c r="I192" s="78">
        <f t="shared" si="2"/>
        <v>-672</v>
      </c>
      <c r="J192" s="161" t="str">
        <f t="shared" si="3"/>
        <v>NÃO</v>
      </c>
    </row>
    <row r="193" ht="15.75" hidden="1" customHeight="1">
      <c r="B193" s="164" t="s">
        <v>634</v>
      </c>
      <c r="C193" s="165">
        <v>44648.0</v>
      </c>
      <c r="D193" s="168" t="s">
        <v>667</v>
      </c>
      <c r="E193" s="165">
        <v>44715.0</v>
      </c>
      <c r="F193" s="173" t="s">
        <v>783</v>
      </c>
      <c r="G193" s="169" t="s">
        <v>784</v>
      </c>
      <c r="H193" s="165">
        <f t="shared" si="1"/>
        <v>45079</v>
      </c>
      <c r="I193" s="78">
        <f t="shared" si="2"/>
        <v>-668</v>
      </c>
      <c r="J193" s="161" t="str">
        <f t="shared" si="3"/>
        <v>NÃO</v>
      </c>
    </row>
    <row r="194" ht="32.25" hidden="1" customHeight="1">
      <c r="B194" s="164" t="s">
        <v>634</v>
      </c>
      <c r="C194" s="165">
        <v>44648.0</v>
      </c>
      <c r="D194" s="168" t="s">
        <v>635</v>
      </c>
      <c r="E194" s="165">
        <v>44711.0</v>
      </c>
      <c r="F194" s="175" t="s">
        <v>785</v>
      </c>
      <c r="G194" s="169" t="s">
        <v>786</v>
      </c>
      <c r="H194" s="165">
        <f t="shared" si="1"/>
        <v>45075</v>
      </c>
      <c r="I194" s="78">
        <f t="shared" si="2"/>
        <v>-672</v>
      </c>
      <c r="J194" s="161" t="str">
        <f t="shared" si="3"/>
        <v>NÃO</v>
      </c>
    </row>
    <row r="195" ht="15.75" hidden="1" customHeight="1">
      <c r="B195" s="164" t="s">
        <v>634</v>
      </c>
      <c r="C195" s="165">
        <v>44648.0</v>
      </c>
      <c r="D195" s="168" t="s">
        <v>635</v>
      </c>
      <c r="E195" s="165">
        <v>44711.0</v>
      </c>
      <c r="F195" s="175" t="s">
        <v>785</v>
      </c>
      <c r="G195" s="169" t="s">
        <v>787</v>
      </c>
      <c r="H195" s="165">
        <f t="shared" si="1"/>
        <v>45075</v>
      </c>
      <c r="I195" s="78">
        <f t="shared" si="2"/>
        <v>-672</v>
      </c>
      <c r="J195" s="161" t="str">
        <f t="shared" si="3"/>
        <v>NÃO</v>
      </c>
    </row>
    <row r="196" ht="40.5" hidden="1" customHeight="1">
      <c r="B196" s="164" t="s">
        <v>634</v>
      </c>
      <c r="C196" s="165">
        <v>44648.0</v>
      </c>
      <c r="D196" s="168" t="s">
        <v>635</v>
      </c>
      <c r="E196" s="165">
        <v>44711.0</v>
      </c>
      <c r="F196" s="175" t="s">
        <v>785</v>
      </c>
      <c r="G196" s="169" t="s">
        <v>788</v>
      </c>
      <c r="H196" s="165">
        <f t="shared" si="1"/>
        <v>45075</v>
      </c>
      <c r="I196" s="78">
        <f t="shared" si="2"/>
        <v>-672</v>
      </c>
      <c r="J196" s="161" t="str">
        <f t="shared" si="3"/>
        <v>NÃO</v>
      </c>
    </row>
    <row r="197" ht="15.75" hidden="1" customHeight="1">
      <c r="B197" s="164" t="s">
        <v>634</v>
      </c>
      <c r="C197" s="165">
        <v>44648.0</v>
      </c>
      <c r="D197" s="168" t="s">
        <v>635</v>
      </c>
      <c r="E197" s="165">
        <v>44711.0</v>
      </c>
      <c r="F197" s="175" t="s">
        <v>785</v>
      </c>
      <c r="G197" s="169" t="s">
        <v>789</v>
      </c>
      <c r="H197" s="165">
        <f t="shared" si="1"/>
        <v>45075</v>
      </c>
      <c r="I197" s="78">
        <f t="shared" si="2"/>
        <v>-672</v>
      </c>
      <c r="J197" s="161" t="str">
        <f t="shared" si="3"/>
        <v>NÃO</v>
      </c>
    </row>
    <row r="198" ht="32.25" hidden="1" customHeight="1">
      <c r="B198" s="164" t="s">
        <v>634</v>
      </c>
      <c r="C198" s="165">
        <v>44648.0</v>
      </c>
      <c r="D198" s="168" t="s">
        <v>635</v>
      </c>
      <c r="E198" s="165">
        <v>44711.0</v>
      </c>
      <c r="F198" s="175" t="s">
        <v>785</v>
      </c>
      <c r="G198" s="169" t="s">
        <v>790</v>
      </c>
      <c r="H198" s="165">
        <f t="shared" si="1"/>
        <v>45075</v>
      </c>
      <c r="I198" s="78">
        <f t="shared" si="2"/>
        <v>-672</v>
      </c>
      <c r="J198" s="161" t="str">
        <f t="shared" si="3"/>
        <v>NÃO</v>
      </c>
    </row>
    <row r="199" ht="15.75" hidden="1" customHeight="1">
      <c r="B199" s="164" t="s">
        <v>634</v>
      </c>
      <c r="C199" s="165">
        <v>44648.0</v>
      </c>
      <c r="D199" s="168" t="s">
        <v>635</v>
      </c>
      <c r="E199" s="165">
        <v>44711.0</v>
      </c>
      <c r="F199" s="175" t="s">
        <v>785</v>
      </c>
      <c r="G199" s="169" t="s">
        <v>791</v>
      </c>
      <c r="H199" s="165">
        <f t="shared" si="1"/>
        <v>45075</v>
      </c>
      <c r="I199" s="78">
        <f t="shared" si="2"/>
        <v>-672</v>
      </c>
      <c r="J199" s="161" t="str">
        <f t="shared" si="3"/>
        <v>NÃO</v>
      </c>
    </row>
    <row r="200" ht="15.75" hidden="1" customHeight="1">
      <c r="B200" s="81" t="s">
        <v>634</v>
      </c>
      <c r="C200" s="176">
        <v>44648.0</v>
      </c>
      <c r="D200" s="74" t="s">
        <v>635</v>
      </c>
      <c r="E200" s="167">
        <v>44711.0</v>
      </c>
      <c r="F200" s="177" t="s">
        <v>785</v>
      </c>
      <c r="G200" s="176" t="s">
        <v>792</v>
      </c>
      <c r="H200" s="176">
        <f t="shared" si="1"/>
        <v>45075</v>
      </c>
      <c r="I200" s="74">
        <f t="shared" si="2"/>
        <v>-672</v>
      </c>
      <c r="J200" s="79" t="str">
        <f t="shared" si="3"/>
        <v>NÃO</v>
      </c>
    </row>
    <row r="201" ht="15.75" hidden="1" customHeight="1">
      <c r="B201" s="178" t="s">
        <v>793</v>
      </c>
      <c r="C201" s="179">
        <v>44951.0</v>
      </c>
      <c r="D201" s="180" t="s">
        <v>794</v>
      </c>
      <c r="E201" s="179">
        <v>45030.0</v>
      </c>
      <c r="F201" s="181" t="s">
        <v>284</v>
      </c>
      <c r="G201" s="181" t="s">
        <v>795</v>
      </c>
      <c r="H201" s="182">
        <f t="shared" ref="H201:H323" si="4">E201+365</f>
        <v>45395</v>
      </c>
      <c r="I201" s="74">
        <f t="shared" si="2"/>
        <v>-352</v>
      </c>
      <c r="J201" s="79" t="str">
        <f t="shared" si="3"/>
        <v>NÃO</v>
      </c>
    </row>
    <row r="202" ht="15.75" hidden="1" customHeight="1">
      <c r="B202" s="81" t="s">
        <v>793</v>
      </c>
      <c r="C202" s="72">
        <v>44951.0</v>
      </c>
      <c r="D202" s="74" t="s">
        <v>794</v>
      </c>
      <c r="E202" s="72">
        <v>45030.0</v>
      </c>
      <c r="F202" s="183" t="s">
        <v>284</v>
      </c>
      <c r="G202" s="184" t="s">
        <v>796</v>
      </c>
      <c r="H202" s="182">
        <f t="shared" si="4"/>
        <v>45395</v>
      </c>
      <c r="I202" s="74">
        <f t="shared" si="2"/>
        <v>-352</v>
      </c>
      <c r="J202" s="79" t="str">
        <f t="shared" si="3"/>
        <v>NÃO</v>
      </c>
    </row>
    <row r="203" ht="15.75" hidden="1" customHeight="1">
      <c r="B203" s="81" t="s">
        <v>793</v>
      </c>
      <c r="C203" s="72">
        <v>44951.0</v>
      </c>
      <c r="D203" s="74" t="s">
        <v>794</v>
      </c>
      <c r="E203" s="72">
        <v>45030.0</v>
      </c>
      <c r="F203" s="183" t="s">
        <v>284</v>
      </c>
      <c r="G203" s="184" t="s">
        <v>797</v>
      </c>
      <c r="H203" s="182">
        <f t="shared" si="4"/>
        <v>45395</v>
      </c>
      <c r="I203" s="74">
        <f t="shared" si="2"/>
        <v>-352</v>
      </c>
      <c r="J203" s="79" t="str">
        <f t="shared" si="3"/>
        <v>NÃO</v>
      </c>
    </row>
    <row r="204" ht="15.75" hidden="1" customHeight="1">
      <c r="B204" s="81" t="s">
        <v>793</v>
      </c>
      <c r="C204" s="72">
        <v>44951.0</v>
      </c>
      <c r="D204" s="74" t="s">
        <v>794</v>
      </c>
      <c r="E204" s="72">
        <v>45030.0</v>
      </c>
      <c r="F204" s="183" t="s">
        <v>286</v>
      </c>
      <c r="G204" s="184" t="s">
        <v>798</v>
      </c>
      <c r="H204" s="182">
        <f t="shared" si="4"/>
        <v>45395</v>
      </c>
      <c r="I204" s="74">
        <f t="shared" si="2"/>
        <v>-352</v>
      </c>
      <c r="J204" s="79" t="str">
        <f t="shared" si="3"/>
        <v>NÃO</v>
      </c>
    </row>
    <row r="205" ht="15.75" hidden="1" customHeight="1">
      <c r="B205" s="81" t="s">
        <v>793</v>
      </c>
      <c r="C205" s="72">
        <v>44951.0</v>
      </c>
      <c r="D205" s="74" t="s">
        <v>794</v>
      </c>
      <c r="E205" s="72">
        <v>45030.0</v>
      </c>
      <c r="F205" s="183" t="s">
        <v>288</v>
      </c>
      <c r="G205" s="184" t="s">
        <v>799</v>
      </c>
      <c r="H205" s="182">
        <f t="shared" si="4"/>
        <v>45395</v>
      </c>
      <c r="I205" s="74">
        <f t="shared" si="2"/>
        <v>-352</v>
      </c>
      <c r="J205" s="79" t="str">
        <f t="shared" si="3"/>
        <v>NÃO</v>
      </c>
    </row>
    <row r="206" ht="15.75" hidden="1" customHeight="1">
      <c r="B206" s="81" t="s">
        <v>793</v>
      </c>
      <c r="C206" s="72">
        <v>44951.0</v>
      </c>
      <c r="D206" s="74" t="s">
        <v>794</v>
      </c>
      <c r="E206" s="72">
        <v>45030.0</v>
      </c>
      <c r="F206" s="183" t="s">
        <v>288</v>
      </c>
      <c r="G206" s="185" t="s">
        <v>800</v>
      </c>
      <c r="H206" s="182">
        <f t="shared" si="4"/>
        <v>45395</v>
      </c>
      <c r="I206" s="74">
        <f t="shared" si="2"/>
        <v>-352</v>
      </c>
      <c r="J206" s="79" t="str">
        <f t="shared" si="3"/>
        <v>NÃO</v>
      </c>
    </row>
    <row r="207" ht="15.75" hidden="1" customHeight="1">
      <c r="B207" s="81" t="s">
        <v>793</v>
      </c>
      <c r="C207" s="72">
        <v>44951.0</v>
      </c>
      <c r="D207" s="74" t="s">
        <v>794</v>
      </c>
      <c r="E207" s="72">
        <v>45030.0</v>
      </c>
      <c r="F207" s="183" t="s">
        <v>288</v>
      </c>
      <c r="G207" s="184" t="s">
        <v>801</v>
      </c>
      <c r="H207" s="182">
        <f t="shared" si="4"/>
        <v>45395</v>
      </c>
      <c r="I207" s="74">
        <f t="shared" si="2"/>
        <v>-352</v>
      </c>
      <c r="J207" s="79" t="str">
        <f t="shared" si="3"/>
        <v>NÃO</v>
      </c>
    </row>
    <row r="208" ht="15.75" hidden="1" customHeight="1">
      <c r="B208" s="81" t="s">
        <v>793</v>
      </c>
      <c r="C208" s="72">
        <v>44951.0</v>
      </c>
      <c r="D208" s="74" t="s">
        <v>794</v>
      </c>
      <c r="E208" s="72">
        <v>45030.0</v>
      </c>
      <c r="F208" s="183" t="s">
        <v>290</v>
      </c>
      <c r="G208" s="184" t="s">
        <v>802</v>
      </c>
      <c r="H208" s="182">
        <f t="shared" si="4"/>
        <v>45395</v>
      </c>
      <c r="I208" s="74">
        <f t="shared" si="2"/>
        <v>-352</v>
      </c>
      <c r="J208" s="79" t="str">
        <f t="shared" si="3"/>
        <v>NÃO</v>
      </c>
    </row>
    <row r="209" ht="15.75" hidden="1" customHeight="1">
      <c r="B209" s="81" t="s">
        <v>793</v>
      </c>
      <c r="C209" s="72">
        <v>44951.0</v>
      </c>
      <c r="D209" s="74" t="s">
        <v>794</v>
      </c>
      <c r="E209" s="72">
        <v>45030.0</v>
      </c>
      <c r="F209" s="183" t="s">
        <v>290</v>
      </c>
      <c r="G209" s="184" t="s">
        <v>803</v>
      </c>
      <c r="H209" s="182">
        <f t="shared" si="4"/>
        <v>45395</v>
      </c>
      <c r="I209" s="74">
        <f t="shared" si="2"/>
        <v>-352</v>
      </c>
      <c r="J209" s="79" t="str">
        <f t="shared" si="3"/>
        <v>NÃO</v>
      </c>
    </row>
    <row r="210" ht="15.75" hidden="1" customHeight="1">
      <c r="B210" s="81" t="s">
        <v>793</v>
      </c>
      <c r="C210" s="72">
        <v>44951.0</v>
      </c>
      <c r="D210" s="74" t="s">
        <v>794</v>
      </c>
      <c r="E210" s="72">
        <v>45030.0</v>
      </c>
      <c r="F210" s="183" t="s">
        <v>804</v>
      </c>
      <c r="G210" s="184" t="s">
        <v>796</v>
      </c>
      <c r="H210" s="182">
        <f t="shared" si="4"/>
        <v>45395</v>
      </c>
      <c r="I210" s="74">
        <f t="shared" si="2"/>
        <v>-352</v>
      </c>
      <c r="J210" s="79" t="str">
        <f t="shared" si="3"/>
        <v>NÃO</v>
      </c>
    </row>
    <row r="211" ht="15.75" hidden="1" customHeight="1">
      <c r="B211" s="81" t="s">
        <v>793</v>
      </c>
      <c r="C211" s="72">
        <v>44951.0</v>
      </c>
      <c r="D211" s="74" t="s">
        <v>794</v>
      </c>
      <c r="E211" s="72">
        <v>45030.0</v>
      </c>
      <c r="F211" s="183" t="s">
        <v>804</v>
      </c>
      <c r="G211" s="184" t="s">
        <v>805</v>
      </c>
      <c r="H211" s="182">
        <f t="shared" si="4"/>
        <v>45395</v>
      </c>
      <c r="I211" s="74">
        <f t="shared" si="2"/>
        <v>-352</v>
      </c>
      <c r="J211" s="79" t="str">
        <f t="shared" si="3"/>
        <v>NÃO</v>
      </c>
    </row>
    <row r="212" ht="15.75" hidden="1" customHeight="1">
      <c r="B212" s="81" t="s">
        <v>793</v>
      </c>
      <c r="C212" s="72">
        <v>44951.0</v>
      </c>
      <c r="D212" s="74" t="s">
        <v>794</v>
      </c>
      <c r="E212" s="72">
        <v>45030.0</v>
      </c>
      <c r="F212" s="183" t="s">
        <v>804</v>
      </c>
      <c r="G212" s="184" t="s">
        <v>806</v>
      </c>
      <c r="H212" s="182">
        <f t="shared" si="4"/>
        <v>45395</v>
      </c>
      <c r="I212" s="74">
        <f t="shared" si="2"/>
        <v>-352</v>
      </c>
      <c r="J212" s="79" t="str">
        <f t="shared" si="3"/>
        <v>NÃO</v>
      </c>
    </row>
    <row r="213" ht="15.75" hidden="1" customHeight="1">
      <c r="B213" s="81" t="s">
        <v>793</v>
      </c>
      <c r="C213" s="72">
        <v>44951.0</v>
      </c>
      <c r="D213" s="74" t="s">
        <v>794</v>
      </c>
      <c r="E213" s="72">
        <v>45030.0</v>
      </c>
      <c r="F213" s="183" t="s">
        <v>807</v>
      </c>
      <c r="G213" s="184" t="s">
        <v>808</v>
      </c>
      <c r="H213" s="182">
        <f t="shared" si="4"/>
        <v>45395</v>
      </c>
      <c r="I213" s="74">
        <f t="shared" si="2"/>
        <v>-352</v>
      </c>
      <c r="J213" s="79" t="str">
        <f t="shared" si="3"/>
        <v>NÃO</v>
      </c>
    </row>
    <row r="214" ht="15.75" hidden="1" customHeight="1">
      <c r="B214" s="81" t="s">
        <v>793</v>
      </c>
      <c r="C214" s="72">
        <v>44951.0</v>
      </c>
      <c r="D214" s="74" t="s">
        <v>794</v>
      </c>
      <c r="E214" s="72">
        <v>45030.0</v>
      </c>
      <c r="F214" s="183" t="s">
        <v>807</v>
      </c>
      <c r="G214" s="184" t="s">
        <v>689</v>
      </c>
      <c r="H214" s="182">
        <f t="shared" si="4"/>
        <v>45395</v>
      </c>
      <c r="I214" s="74">
        <f t="shared" si="2"/>
        <v>-352</v>
      </c>
      <c r="J214" s="79" t="str">
        <f t="shared" si="3"/>
        <v>NÃO</v>
      </c>
    </row>
    <row r="215" ht="15.75" hidden="1" customHeight="1">
      <c r="B215" s="81" t="s">
        <v>793</v>
      </c>
      <c r="C215" s="72">
        <v>44951.0</v>
      </c>
      <c r="D215" s="74" t="s">
        <v>794</v>
      </c>
      <c r="E215" s="72">
        <v>45030.0</v>
      </c>
      <c r="F215" s="183" t="s">
        <v>807</v>
      </c>
      <c r="G215" s="184" t="s">
        <v>809</v>
      </c>
      <c r="H215" s="182">
        <f t="shared" si="4"/>
        <v>45395</v>
      </c>
      <c r="I215" s="74">
        <f t="shared" si="2"/>
        <v>-352</v>
      </c>
      <c r="J215" s="79" t="str">
        <f t="shared" si="3"/>
        <v>NÃO</v>
      </c>
    </row>
    <row r="216" ht="15.75" hidden="1" customHeight="1">
      <c r="B216" s="81" t="s">
        <v>793</v>
      </c>
      <c r="C216" s="72">
        <v>44951.0</v>
      </c>
      <c r="D216" s="74" t="s">
        <v>794</v>
      </c>
      <c r="E216" s="72">
        <v>45030.0</v>
      </c>
      <c r="F216" s="183" t="s">
        <v>807</v>
      </c>
      <c r="G216" s="184" t="s">
        <v>810</v>
      </c>
      <c r="H216" s="182">
        <f t="shared" si="4"/>
        <v>45395</v>
      </c>
      <c r="I216" s="74">
        <f t="shared" si="2"/>
        <v>-352</v>
      </c>
      <c r="J216" s="79" t="str">
        <f t="shared" si="3"/>
        <v>NÃO</v>
      </c>
    </row>
    <row r="217" ht="15.75" hidden="1" customHeight="1">
      <c r="B217" s="81" t="s">
        <v>793</v>
      </c>
      <c r="C217" s="72">
        <v>44951.0</v>
      </c>
      <c r="D217" s="74" t="s">
        <v>794</v>
      </c>
      <c r="E217" s="72">
        <v>45030.0</v>
      </c>
      <c r="F217" s="183" t="s">
        <v>785</v>
      </c>
      <c r="G217" s="184" t="s">
        <v>811</v>
      </c>
      <c r="H217" s="182">
        <f t="shared" si="4"/>
        <v>45395</v>
      </c>
      <c r="I217" s="74">
        <f t="shared" si="2"/>
        <v>-352</v>
      </c>
      <c r="J217" s="79" t="str">
        <f t="shared" si="3"/>
        <v>NÃO</v>
      </c>
    </row>
    <row r="218" ht="15.75" hidden="1" customHeight="1">
      <c r="B218" s="81" t="s">
        <v>793</v>
      </c>
      <c r="C218" s="72">
        <v>44951.0</v>
      </c>
      <c r="D218" s="74" t="s">
        <v>794</v>
      </c>
      <c r="E218" s="72">
        <v>45030.0</v>
      </c>
      <c r="F218" s="183" t="s">
        <v>812</v>
      </c>
      <c r="G218" s="184" t="s">
        <v>813</v>
      </c>
      <c r="H218" s="182">
        <f t="shared" si="4"/>
        <v>45395</v>
      </c>
      <c r="I218" s="74">
        <f t="shared" si="2"/>
        <v>-352</v>
      </c>
      <c r="J218" s="79" t="str">
        <f t="shared" si="3"/>
        <v>NÃO</v>
      </c>
    </row>
    <row r="219" ht="15.75" hidden="1" customHeight="1">
      <c r="B219" s="81" t="s">
        <v>793</v>
      </c>
      <c r="C219" s="72">
        <v>44951.0</v>
      </c>
      <c r="D219" s="74" t="s">
        <v>794</v>
      </c>
      <c r="E219" s="72">
        <v>45030.0</v>
      </c>
      <c r="F219" s="183" t="s">
        <v>812</v>
      </c>
      <c r="G219" s="184" t="s">
        <v>814</v>
      </c>
      <c r="H219" s="182">
        <f t="shared" si="4"/>
        <v>45395</v>
      </c>
      <c r="I219" s="74">
        <f t="shared" si="2"/>
        <v>-352</v>
      </c>
      <c r="J219" s="79" t="str">
        <f t="shared" si="3"/>
        <v>NÃO</v>
      </c>
    </row>
    <row r="220" ht="15.75" hidden="1" customHeight="1">
      <c r="B220" s="81" t="s">
        <v>793</v>
      </c>
      <c r="C220" s="72">
        <v>44951.0</v>
      </c>
      <c r="D220" s="74" t="s">
        <v>794</v>
      </c>
      <c r="E220" s="72">
        <v>45030.0</v>
      </c>
      <c r="F220" s="183" t="s">
        <v>364</v>
      </c>
      <c r="G220" s="184" t="s">
        <v>657</v>
      </c>
      <c r="H220" s="182">
        <f t="shared" si="4"/>
        <v>45395</v>
      </c>
      <c r="I220" s="74">
        <f t="shared" si="2"/>
        <v>-352</v>
      </c>
      <c r="J220" s="79" t="str">
        <f t="shared" si="3"/>
        <v>NÃO</v>
      </c>
    </row>
    <row r="221" ht="15.75" hidden="1" customHeight="1">
      <c r="B221" s="81" t="s">
        <v>793</v>
      </c>
      <c r="C221" s="72">
        <v>44951.0</v>
      </c>
      <c r="D221" s="74" t="s">
        <v>794</v>
      </c>
      <c r="E221" s="72">
        <v>45030.0</v>
      </c>
      <c r="F221" s="183" t="s">
        <v>815</v>
      </c>
      <c r="G221" s="184" t="s">
        <v>816</v>
      </c>
      <c r="H221" s="182">
        <f t="shared" si="4"/>
        <v>45395</v>
      </c>
      <c r="I221" s="74">
        <f t="shared" si="2"/>
        <v>-352</v>
      </c>
      <c r="J221" s="79" t="str">
        <f t="shared" si="3"/>
        <v>NÃO</v>
      </c>
    </row>
    <row r="222" ht="15.75" hidden="1" customHeight="1">
      <c r="B222" s="81" t="s">
        <v>793</v>
      </c>
      <c r="C222" s="72">
        <v>44951.0</v>
      </c>
      <c r="D222" s="74" t="s">
        <v>794</v>
      </c>
      <c r="E222" s="72">
        <v>45030.0</v>
      </c>
      <c r="F222" s="183" t="s">
        <v>303</v>
      </c>
      <c r="G222" s="184" t="s">
        <v>817</v>
      </c>
      <c r="H222" s="182">
        <f t="shared" si="4"/>
        <v>45395</v>
      </c>
      <c r="I222" s="74">
        <f t="shared" si="2"/>
        <v>-352</v>
      </c>
      <c r="J222" s="79" t="str">
        <f t="shared" si="3"/>
        <v>NÃO</v>
      </c>
    </row>
    <row r="223" ht="15.75" hidden="1" customHeight="1">
      <c r="B223" s="81" t="s">
        <v>793</v>
      </c>
      <c r="C223" s="72">
        <v>44951.0</v>
      </c>
      <c r="D223" s="74" t="s">
        <v>794</v>
      </c>
      <c r="E223" s="72">
        <v>45030.0</v>
      </c>
      <c r="F223" s="183" t="s">
        <v>303</v>
      </c>
      <c r="G223" s="184" t="s">
        <v>818</v>
      </c>
      <c r="H223" s="182">
        <f t="shared" si="4"/>
        <v>45395</v>
      </c>
      <c r="I223" s="74">
        <f t="shared" si="2"/>
        <v>-352</v>
      </c>
      <c r="J223" s="79" t="str">
        <f t="shared" si="3"/>
        <v>NÃO</v>
      </c>
    </row>
    <row r="224" ht="15.75" hidden="1" customHeight="1">
      <c r="B224" s="81" t="s">
        <v>793</v>
      </c>
      <c r="C224" s="72">
        <v>44951.0</v>
      </c>
      <c r="D224" s="74" t="s">
        <v>794</v>
      </c>
      <c r="E224" s="72">
        <v>45030.0</v>
      </c>
      <c r="F224" s="183" t="s">
        <v>308</v>
      </c>
      <c r="G224" s="184" t="s">
        <v>309</v>
      </c>
      <c r="H224" s="182">
        <f t="shared" si="4"/>
        <v>45395</v>
      </c>
      <c r="I224" s="74">
        <f t="shared" si="2"/>
        <v>-352</v>
      </c>
      <c r="J224" s="79" t="str">
        <f t="shared" si="3"/>
        <v>NÃO</v>
      </c>
    </row>
    <row r="225" ht="15.75" hidden="1" customHeight="1">
      <c r="B225" s="81" t="s">
        <v>793</v>
      </c>
      <c r="C225" s="72">
        <v>44951.0</v>
      </c>
      <c r="D225" s="74" t="s">
        <v>794</v>
      </c>
      <c r="E225" s="72">
        <v>45030.0</v>
      </c>
      <c r="F225" s="183" t="s">
        <v>372</v>
      </c>
      <c r="G225" s="184" t="s">
        <v>373</v>
      </c>
      <c r="H225" s="182">
        <f t="shared" si="4"/>
        <v>45395</v>
      </c>
      <c r="I225" s="74">
        <f t="shared" si="2"/>
        <v>-352</v>
      </c>
      <c r="J225" s="79" t="str">
        <f t="shared" si="3"/>
        <v>NÃO</v>
      </c>
    </row>
    <row r="226" ht="15.75" hidden="1" customHeight="1">
      <c r="B226" s="81" t="s">
        <v>793</v>
      </c>
      <c r="C226" s="72">
        <v>44951.0</v>
      </c>
      <c r="D226" s="74" t="s">
        <v>794</v>
      </c>
      <c r="E226" s="72">
        <v>45030.0</v>
      </c>
      <c r="F226" s="183" t="s">
        <v>819</v>
      </c>
      <c r="G226" s="184" t="s">
        <v>820</v>
      </c>
      <c r="H226" s="182">
        <f t="shared" si="4"/>
        <v>45395</v>
      </c>
      <c r="I226" s="74">
        <f t="shared" si="2"/>
        <v>-352</v>
      </c>
      <c r="J226" s="79" t="str">
        <f t="shared" si="3"/>
        <v>NÃO</v>
      </c>
    </row>
    <row r="227" ht="15.75" hidden="1" customHeight="1">
      <c r="B227" s="81" t="s">
        <v>793</v>
      </c>
      <c r="C227" s="72">
        <v>44951.0</v>
      </c>
      <c r="D227" s="74" t="s">
        <v>794</v>
      </c>
      <c r="E227" s="72">
        <v>45030.0</v>
      </c>
      <c r="F227" s="183" t="s">
        <v>821</v>
      </c>
      <c r="G227" s="184" t="s">
        <v>822</v>
      </c>
      <c r="H227" s="182">
        <f t="shared" si="4"/>
        <v>45395</v>
      </c>
      <c r="I227" s="74">
        <f t="shared" si="2"/>
        <v>-352</v>
      </c>
      <c r="J227" s="79" t="str">
        <f t="shared" si="3"/>
        <v>NÃO</v>
      </c>
    </row>
    <row r="228" ht="15.75" hidden="1" customHeight="1">
      <c r="B228" s="81" t="s">
        <v>793</v>
      </c>
      <c r="C228" s="72">
        <v>44951.0</v>
      </c>
      <c r="D228" s="74" t="s">
        <v>794</v>
      </c>
      <c r="E228" s="72">
        <v>45030.0</v>
      </c>
      <c r="F228" s="183" t="s">
        <v>823</v>
      </c>
      <c r="G228" s="184" t="s">
        <v>734</v>
      </c>
      <c r="H228" s="182">
        <f t="shared" si="4"/>
        <v>45395</v>
      </c>
      <c r="I228" s="74">
        <f t="shared" si="2"/>
        <v>-352</v>
      </c>
      <c r="J228" s="79" t="str">
        <f t="shared" si="3"/>
        <v>NÃO</v>
      </c>
    </row>
    <row r="229" ht="15.75" hidden="1" customHeight="1">
      <c r="B229" s="81" t="s">
        <v>793</v>
      </c>
      <c r="C229" s="72">
        <v>44951.0</v>
      </c>
      <c r="D229" s="74" t="s">
        <v>794</v>
      </c>
      <c r="E229" s="72">
        <v>45030.0</v>
      </c>
      <c r="F229" s="183" t="s">
        <v>824</v>
      </c>
      <c r="G229" s="184" t="s">
        <v>825</v>
      </c>
      <c r="H229" s="182">
        <f t="shared" si="4"/>
        <v>45395</v>
      </c>
      <c r="I229" s="74">
        <f t="shared" si="2"/>
        <v>-352</v>
      </c>
      <c r="J229" s="79" t="str">
        <f t="shared" si="3"/>
        <v>NÃO</v>
      </c>
    </row>
    <row r="230" ht="15.75" hidden="1" customHeight="1">
      <c r="B230" s="81" t="s">
        <v>793</v>
      </c>
      <c r="C230" s="72">
        <v>44951.0</v>
      </c>
      <c r="D230" s="74" t="s">
        <v>794</v>
      </c>
      <c r="E230" s="72">
        <v>45030.0</v>
      </c>
      <c r="F230" s="183" t="s">
        <v>824</v>
      </c>
      <c r="G230" s="184" t="s">
        <v>826</v>
      </c>
      <c r="H230" s="182">
        <f t="shared" si="4"/>
        <v>45395</v>
      </c>
      <c r="I230" s="74">
        <f t="shared" si="2"/>
        <v>-352</v>
      </c>
      <c r="J230" s="79" t="str">
        <f t="shared" si="3"/>
        <v>NÃO</v>
      </c>
    </row>
    <row r="231" ht="15.75" hidden="1" customHeight="1">
      <c r="B231" s="81" t="s">
        <v>793</v>
      </c>
      <c r="C231" s="72">
        <v>44951.0</v>
      </c>
      <c r="D231" s="74" t="s">
        <v>794</v>
      </c>
      <c r="E231" s="72">
        <v>45030.0</v>
      </c>
      <c r="F231" s="183" t="s">
        <v>827</v>
      </c>
      <c r="G231" s="184" t="s">
        <v>828</v>
      </c>
      <c r="H231" s="182">
        <f t="shared" si="4"/>
        <v>45395</v>
      </c>
      <c r="I231" s="74">
        <f t="shared" si="2"/>
        <v>-352</v>
      </c>
      <c r="J231" s="79" t="str">
        <f t="shared" si="3"/>
        <v>NÃO</v>
      </c>
    </row>
    <row r="232" ht="15.75" hidden="1" customHeight="1">
      <c r="B232" s="81" t="s">
        <v>793</v>
      </c>
      <c r="C232" s="72">
        <v>44951.0</v>
      </c>
      <c r="D232" s="74" t="s">
        <v>794</v>
      </c>
      <c r="E232" s="72">
        <v>45030.0</v>
      </c>
      <c r="F232" s="183" t="s">
        <v>827</v>
      </c>
      <c r="G232" s="184" t="s">
        <v>829</v>
      </c>
      <c r="H232" s="182">
        <f t="shared" si="4"/>
        <v>45395</v>
      </c>
      <c r="I232" s="74">
        <f t="shared" si="2"/>
        <v>-352</v>
      </c>
      <c r="J232" s="79" t="str">
        <f t="shared" si="3"/>
        <v>NÃO</v>
      </c>
    </row>
    <row r="233" ht="15.75" hidden="1" customHeight="1">
      <c r="B233" s="81" t="s">
        <v>793</v>
      </c>
      <c r="C233" s="72">
        <v>44951.0</v>
      </c>
      <c r="D233" s="74" t="s">
        <v>794</v>
      </c>
      <c r="E233" s="72">
        <v>45030.0</v>
      </c>
      <c r="F233" s="183" t="s">
        <v>827</v>
      </c>
      <c r="G233" s="184" t="s">
        <v>830</v>
      </c>
      <c r="H233" s="182">
        <f t="shared" si="4"/>
        <v>45395</v>
      </c>
      <c r="I233" s="74">
        <f t="shared" si="2"/>
        <v>-352</v>
      </c>
      <c r="J233" s="79" t="str">
        <f t="shared" si="3"/>
        <v>NÃO</v>
      </c>
    </row>
    <row r="234" ht="15.75" hidden="1" customHeight="1">
      <c r="B234" s="81" t="s">
        <v>793</v>
      </c>
      <c r="C234" s="72">
        <v>44951.0</v>
      </c>
      <c r="D234" s="74" t="s">
        <v>794</v>
      </c>
      <c r="E234" s="72">
        <v>45030.0</v>
      </c>
      <c r="F234" s="183" t="s">
        <v>831</v>
      </c>
      <c r="G234" s="184" t="s">
        <v>697</v>
      </c>
      <c r="H234" s="182">
        <f t="shared" si="4"/>
        <v>45395</v>
      </c>
      <c r="I234" s="74">
        <f t="shared" si="2"/>
        <v>-352</v>
      </c>
      <c r="J234" s="79" t="str">
        <f t="shared" si="3"/>
        <v>NÃO</v>
      </c>
    </row>
    <row r="235" ht="15.75" hidden="1" customHeight="1">
      <c r="B235" s="81" t="s">
        <v>793</v>
      </c>
      <c r="C235" s="72">
        <v>44951.0</v>
      </c>
      <c r="D235" s="74" t="s">
        <v>794</v>
      </c>
      <c r="E235" s="72">
        <v>45030.0</v>
      </c>
      <c r="F235" s="183" t="s">
        <v>319</v>
      </c>
      <c r="G235" s="184" t="s">
        <v>832</v>
      </c>
      <c r="H235" s="182">
        <f t="shared" si="4"/>
        <v>45395</v>
      </c>
      <c r="I235" s="74">
        <f t="shared" si="2"/>
        <v>-352</v>
      </c>
      <c r="J235" s="79" t="str">
        <f t="shared" si="3"/>
        <v>NÃO</v>
      </c>
    </row>
    <row r="236" ht="15.75" hidden="1" customHeight="1">
      <c r="B236" s="81" t="s">
        <v>793</v>
      </c>
      <c r="C236" s="72">
        <v>44951.0</v>
      </c>
      <c r="D236" s="74" t="s">
        <v>794</v>
      </c>
      <c r="E236" s="72">
        <v>45030.0</v>
      </c>
      <c r="F236" s="183" t="s">
        <v>319</v>
      </c>
      <c r="G236" s="184" t="s">
        <v>833</v>
      </c>
      <c r="H236" s="182">
        <f t="shared" si="4"/>
        <v>45395</v>
      </c>
      <c r="I236" s="74">
        <f t="shared" si="2"/>
        <v>-352</v>
      </c>
      <c r="J236" s="79" t="str">
        <f t="shared" si="3"/>
        <v>NÃO</v>
      </c>
    </row>
    <row r="237" ht="15.75" hidden="1" customHeight="1">
      <c r="B237" s="81" t="s">
        <v>793</v>
      </c>
      <c r="C237" s="72">
        <v>44951.0</v>
      </c>
      <c r="D237" s="74" t="s">
        <v>794</v>
      </c>
      <c r="E237" s="72">
        <v>45030.0</v>
      </c>
      <c r="F237" s="183" t="s">
        <v>388</v>
      </c>
      <c r="G237" s="184" t="s">
        <v>706</v>
      </c>
      <c r="H237" s="182">
        <f t="shared" si="4"/>
        <v>45395</v>
      </c>
      <c r="I237" s="74">
        <f t="shared" si="2"/>
        <v>-352</v>
      </c>
      <c r="J237" s="79" t="str">
        <f t="shared" si="3"/>
        <v>NÃO</v>
      </c>
    </row>
    <row r="238" ht="15.75" hidden="1" customHeight="1">
      <c r="B238" s="81" t="s">
        <v>793</v>
      </c>
      <c r="C238" s="72">
        <v>44951.0</v>
      </c>
      <c r="D238" s="74" t="s">
        <v>794</v>
      </c>
      <c r="E238" s="72">
        <v>45030.0</v>
      </c>
      <c r="F238" s="183" t="s">
        <v>388</v>
      </c>
      <c r="G238" s="184" t="s">
        <v>834</v>
      </c>
      <c r="H238" s="182">
        <f t="shared" si="4"/>
        <v>45395</v>
      </c>
      <c r="I238" s="74">
        <f t="shared" si="2"/>
        <v>-352</v>
      </c>
      <c r="J238" s="79" t="str">
        <f t="shared" si="3"/>
        <v>NÃO</v>
      </c>
    </row>
    <row r="239" ht="15.75" hidden="1" customHeight="1">
      <c r="B239" s="81" t="s">
        <v>793</v>
      </c>
      <c r="C239" s="72">
        <v>44951.0</v>
      </c>
      <c r="D239" s="74" t="s">
        <v>794</v>
      </c>
      <c r="E239" s="72">
        <v>45030.0</v>
      </c>
      <c r="F239" s="183" t="s">
        <v>388</v>
      </c>
      <c r="G239" s="184" t="s">
        <v>835</v>
      </c>
      <c r="H239" s="182">
        <f t="shared" si="4"/>
        <v>45395</v>
      </c>
      <c r="I239" s="74">
        <f t="shared" si="2"/>
        <v>-352</v>
      </c>
      <c r="J239" s="79" t="str">
        <f t="shared" si="3"/>
        <v>NÃO</v>
      </c>
    </row>
    <row r="240" ht="15.75" hidden="1" customHeight="1">
      <c r="B240" s="81" t="s">
        <v>793</v>
      </c>
      <c r="C240" s="72">
        <v>44951.0</v>
      </c>
      <c r="D240" s="74" t="s">
        <v>794</v>
      </c>
      <c r="E240" s="72">
        <v>45030.0</v>
      </c>
      <c r="F240" s="183" t="s">
        <v>836</v>
      </c>
      <c r="G240" s="184" t="s">
        <v>837</v>
      </c>
      <c r="H240" s="182">
        <f t="shared" si="4"/>
        <v>45395</v>
      </c>
      <c r="I240" s="74">
        <f t="shared" si="2"/>
        <v>-352</v>
      </c>
      <c r="J240" s="79" t="str">
        <f t="shared" si="3"/>
        <v>NÃO</v>
      </c>
    </row>
    <row r="241" ht="15.75" hidden="1" customHeight="1">
      <c r="B241" s="81" t="s">
        <v>793</v>
      </c>
      <c r="C241" s="72">
        <v>44951.0</v>
      </c>
      <c r="D241" s="74" t="s">
        <v>794</v>
      </c>
      <c r="E241" s="72">
        <v>45030.0</v>
      </c>
      <c r="F241" s="183" t="s">
        <v>838</v>
      </c>
      <c r="G241" s="184" t="s">
        <v>839</v>
      </c>
      <c r="H241" s="182">
        <f t="shared" si="4"/>
        <v>45395</v>
      </c>
      <c r="I241" s="74">
        <f t="shared" si="2"/>
        <v>-352</v>
      </c>
      <c r="J241" s="79" t="str">
        <f t="shared" si="3"/>
        <v>NÃO</v>
      </c>
    </row>
    <row r="242" ht="15.75" hidden="1" customHeight="1">
      <c r="B242" s="81" t="s">
        <v>793</v>
      </c>
      <c r="C242" s="72">
        <v>44951.0</v>
      </c>
      <c r="D242" s="74" t="s">
        <v>794</v>
      </c>
      <c r="E242" s="72">
        <v>45030.0</v>
      </c>
      <c r="F242" s="183" t="s">
        <v>840</v>
      </c>
      <c r="G242" s="184" t="s">
        <v>717</v>
      </c>
      <c r="H242" s="182">
        <f t="shared" si="4"/>
        <v>45395</v>
      </c>
      <c r="I242" s="74">
        <f t="shared" si="2"/>
        <v>-352</v>
      </c>
      <c r="J242" s="79" t="str">
        <f t="shared" si="3"/>
        <v>NÃO</v>
      </c>
    </row>
    <row r="243" ht="15.75" hidden="1" customHeight="1">
      <c r="B243" s="81" t="s">
        <v>793</v>
      </c>
      <c r="C243" s="72">
        <v>44951.0</v>
      </c>
      <c r="D243" s="74" t="s">
        <v>794</v>
      </c>
      <c r="E243" s="72">
        <v>45030.0</v>
      </c>
      <c r="F243" s="183" t="s">
        <v>841</v>
      </c>
      <c r="G243" s="184" t="s">
        <v>744</v>
      </c>
      <c r="H243" s="182">
        <f t="shared" si="4"/>
        <v>45395</v>
      </c>
      <c r="I243" s="74">
        <f t="shared" si="2"/>
        <v>-352</v>
      </c>
      <c r="J243" s="79" t="str">
        <f t="shared" si="3"/>
        <v>NÃO</v>
      </c>
    </row>
    <row r="244" ht="15.75" hidden="1" customHeight="1">
      <c r="B244" s="81" t="s">
        <v>793</v>
      </c>
      <c r="C244" s="72">
        <v>44951.0</v>
      </c>
      <c r="D244" s="74" t="s">
        <v>794</v>
      </c>
      <c r="E244" s="72">
        <v>45030.0</v>
      </c>
      <c r="F244" s="183" t="s">
        <v>841</v>
      </c>
      <c r="G244" s="184" t="s">
        <v>842</v>
      </c>
      <c r="H244" s="182">
        <f t="shared" si="4"/>
        <v>45395</v>
      </c>
      <c r="I244" s="74">
        <f t="shared" si="2"/>
        <v>-352</v>
      </c>
      <c r="J244" s="79" t="str">
        <f t="shared" si="3"/>
        <v>NÃO</v>
      </c>
    </row>
    <row r="245" ht="15.75" hidden="1" customHeight="1">
      <c r="B245" s="81" t="s">
        <v>793</v>
      </c>
      <c r="C245" s="72">
        <v>44951.0</v>
      </c>
      <c r="D245" s="74" t="s">
        <v>794</v>
      </c>
      <c r="E245" s="72">
        <v>45030.0</v>
      </c>
      <c r="F245" s="183" t="s">
        <v>395</v>
      </c>
      <c r="G245" s="184" t="s">
        <v>843</v>
      </c>
      <c r="H245" s="182">
        <f t="shared" si="4"/>
        <v>45395</v>
      </c>
      <c r="I245" s="74">
        <f t="shared" si="2"/>
        <v>-352</v>
      </c>
      <c r="J245" s="79" t="str">
        <f t="shared" si="3"/>
        <v>NÃO</v>
      </c>
    </row>
    <row r="246" ht="15.75" hidden="1" customHeight="1">
      <c r="B246" s="81" t="s">
        <v>793</v>
      </c>
      <c r="C246" s="72">
        <v>44951.0</v>
      </c>
      <c r="D246" s="74" t="s">
        <v>794</v>
      </c>
      <c r="E246" s="72">
        <v>45030.0</v>
      </c>
      <c r="F246" s="183" t="s">
        <v>395</v>
      </c>
      <c r="G246" s="184" t="s">
        <v>844</v>
      </c>
      <c r="H246" s="182">
        <f t="shared" si="4"/>
        <v>45395</v>
      </c>
      <c r="I246" s="74">
        <f t="shared" si="2"/>
        <v>-352</v>
      </c>
      <c r="J246" s="79" t="str">
        <f t="shared" si="3"/>
        <v>NÃO</v>
      </c>
    </row>
    <row r="247" ht="15.75" hidden="1" customHeight="1">
      <c r="B247" s="81" t="s">
        <v>793</v>
      </c>
      <c r="C247" s="72">
        <v>44951.0</v>
      </c>
      <c r="D247" s="74" t="s">
        <v>794</v>
      </c>
      <c r="E247" s="72">
        <v>45030.0</v>
      </c>
      <c r="F247" s="183" t="s">
        <v>395</v>
      </c>
      <c r="G247" s="184" t="s">
        <v>845</v>
      </c>
      <c r="H247" s="182">
        <f t="shared" si="4"/>
        <v>45395</v>
      </c>
      <c r="I247" s="74">
        <f t="shared" si="2"/>
        <v>-352</v>
      </c>
      <c r="J247" s="79" t="str">
        <f t="shared" si="3"/>
        <v>NÃO</v>
      </c>
    </row>
    <row r="248" ht="15.75" hidden="1" customHeight="1">
      <c r="B248" s="81" t="s">
        <v>793</v>
      </c>
      <c r="C248" s="72">
        <v>44951.0</v>
      </c>
      <c r="D248" s="74" t="s">
        <v>794</v>
      </c>
      <c r="E248" s="72">
        <v>45030.0</v>
      </c>
      <c r="F248" s="183" t="s">
        <v>395</v>
      </c>
      <c r="G248" s="184" t="s">
        <v>846</v>
      </c>
      <c r="H248" s="182">
        <f t="shared" si="4"/>
        <v>45395</v>
      </c>
      <c r="I248" s="74">
        <f t="shared" si="2"/>
        <v>-352</v>
      </c>
      <c r="J248" s="79" t="str">
        <f t="shared" si="3"/>
        <v>NÃO</v>
      </c>
    </row>
    <row r="249" ht="15.75" hidden="1" customHeight="1">
      <c r="B249" s="81" t="s">
        <v>793</v>
      </c>
      <c r="C249" s="72">
        <v>44951.0</v>
      </c>
      <c r="D249" s="74" t="s">
        <v>794</v>
      </c>
      <c r="E249" s="72">
        <v>45030.0</v>
      </c>
      <c r="F249" s="183" t="s">
        <v>395</v>
      </c>
      <c r="G249" s="184" t="s">
        <v>771</v>
      </c>
      <c r="H249" s="182">
        <f t="shared" si="4"/>
        <v>45395</v>
      </c>
      <c r="I249" s="74">
        <f t="shared" si="2"/>
        <v>-352</v>
      </c>
      <c r="J249" s="79" t="str">
        <f t="shared" si="3"/>
        <v>NÃO</v>
      </c>
    </row>
    <row r="250" ht="15.75" hidden="1" customHeight="1">
      <c r="B250" s="81" t="s">
        <v>793</v>
      </c>
      <c r="C250" s="72">
        <v>44951.0</v>
      </c>
      <c r="D250" s="74" t="s">
        <v>794</v>
      </c>
      <c r="E250" s="72">
        <v>45030.0</v>
      </c>
      <c r="F250" s="183" t="s">
        <v>395</v>
      </c>
      <c r="G250" s="184" t="s">
        <v>847</v>
      </c>
      <c r="H250" s="182">
        <f t="shared" si="4"/>
        <v>45395</v>
      </c>
      <c r="I250" s="74">
        <f t="shared" si="2"/>
        <v>-352</v>
      </c>
      <c r="J250" s="79" t="str">
        <f t="shared" si="3"/>
        <v>NÃO</v>
      </c>
    </row>
    <row r="251" ht="15.75" hidden="1" customHeight="1">
      <c r="B251" s="81" t="s">
        <v>793</v>
      </c>
      <c r="C251" s="72">
        <v>44951.0</v>
      </c>
      <c r="D251" s="74" t="s">
        <v>794</v>
      </c>
      <c r="E251" s="72">
        <v>45030.0</v>
      </c>
      <c r="F251" s="183" t="s">
        <v>395</v>
      </c>
      <c r="G251" s="184" t="s">
        <v>848</v>
      </c>
      <c r="H251" s="182">
        <f t="shared" si="4"/>
        <v>45395</v>
      </c>
      <c r="I251" s="74">
        <f t="shared" si="2"/>
        <v>-352</v>
      </c>
      <c r="J251" s="79" t="str">
        <f t="shared" si="3"/>
        <v>NÃO</v>
      </c>
    </row>
    <row r="252" ht="15.75" hidden="1" customHeight="1">
      <c r="B252" s="81" t="s">
        <v>793</v>
      </c>
      <c r="C252" s="72">
        <v>44951.0</v>
      </c>
      <c r="D252" s="74" t="s">
        <v>794</v>
      </c>
      <c r="E252" s="72">
        <v>45030.0</v>
      </c>
      <c r="F252" s="183" t="s">
        <v>328</v>
      </c>
      <c r="G252" s="184" t="s">
        <v>849</v>
      </c>
      <c r="H252" s="182">
        <f t="shared" si="4"/>
        <v>45395</v>
      </c>
      <c r="I252" s="74">
        <f t="shared" si="2"/>
        <v>-352</v>
      </c>
      <c r="J252" s="79" t="str">
        <f t="shared" si="3"/>
        <v>NÃO</v>
      </c>
    </row>
    <row r="253" ht="15.75" hidden="1" customHeight="1">
      <c r="B253" s="81" t="s">
        <v>793</v>
      </c>
      <c r="C253" s="72">
        <v>44951.0</v>
      </c>
      <c r="D253" s="74" t="s">
        <v>794</v>
      </c>
      <c r="E253" s="72">
        <v>45030.0</v>
      </c>
      <c r="F253" s="183" t="s">
        <v>330</v>
      </c>
      <c r="G253" s="184" t="s">
        <v>331</v>
      </c>
      <c r="H253" s="182">
        <f t="shared" si="4"/>
        <v>45395</v>
      </c>
      <c r="I253" s="74">
        <f t="shared" si="2"/>
        <v>-352</v>
      </c>
      <c r="J253" s="79" t="str">
        <f t="shared" si="3"/>
        <v>NÃO</v>
      </c>
    </row>
    <row r="254" ht="15.75" hidden="1" customHeight="1">
      <c r="B254" s="81" t="s">
        <v>793</v>
      </c>
      <c r="C254" s="72">
        <v>44951.0</v>
      </c>
      <c r="D254" s="74" t="s">
        <v>794</v>
      </c>
      <c r="E254" s="72">
        <v>45030.0</v>
      </c>
      <c r="F254" s="183" t="s">
        <v>343</v>
      </c>
      <c r="G254" s="184" t="s">
        <v>778</v>
      </c>
      <c r="H254" s="182">
        <f t="shared" si="4"/>
        <v>45395</v>
      </c>
      <c r="I254" s="74">
        <f t="shared" si="2"/>
        <v>-352</v>
      </c>
      <c r="J254" s="79" t="str">
        <f t="shared" si="3"/>
        <v>NÃO</v>
      </c>
    </row>
    <row r="255" ht="15.75" hidden="1" customHeight="1">
      <c r="B255" s="81" t="s">
        <v>793</v>
      </c>
      <c r="C255" s="72">
        <v>44951.0</v>
      </c>
      <c r="D255" s="74" t="s">
        <v>794</v>
      </c>
      <c r="E255" s="72">
        <v>45030.0</v>
      </c>
      <c r="F255" s="183" t="s">
        <v>349</v>
      </c>
      <c r="G255" s="185" t="s">
        <v>850</v>
      </c>
      <c r="H255" s="182">
        <f t="shared" si="4"/>
        <v>45395</v>
      </c>
      <c r="I255" s="74">
        <f t="shared" si="2"/>
        <v>-352</v>
      </c>
      <c r="J255" s="79" t="str">
        <f t="shared" si="3"/>
        <v>NÃO</v>
      </c>
    </row>
    <row r="256" ht="15.75" hidden="1" customHeight="1">
      <c r="B256" s="81" t="s">
        <v>793</v>
      </c>
      <c r="C256" s="72">
        <v>44951.0</v>
      </c>
      <c r="D256" s="74" t="s">
        <v>794</v>
      </c>
      <c r="E256" s="72">
        <v>45030.0</v>
      </c>
      <c r="F256" s="183" t="s">
        <v>406</v>
      </c>
      <c r="G256" s="184" t="s">
        <v>851</v>
      </c>
      <c r="H256" s="182">
        <f t="shared" si="4"/>
        <v>45395</v>
      </c>
      <c r="I256" s="74">
        <f t="shared" si="2"/>
        <v>-352</v>
      </c>
      <c r="J256" s="79" t="str">
        <f t="shared" si="3"/>
        <v>NÃO</v>
      </c>
    </row>
    <row r="257" ht="15.75" hidden="1" customHeight="1">
      <c r="B257" s="81" t="s">
        <v>793</v>
      </c>
      <c r="C257" s="72">
        <v>44951.0</v>
      </c>
      <c r="D257" s="74" t="s">
        <v>794</v>
      </c>
      <c r="E257" s="72">
        <v>45030.0</v>
      </c>
      <c r="F257" s="183" t="s">
        <v>406</v>
      </c>
      <c r="G257" s="184" t="s">
        <v>852</v>
      </c>
      <c r="H257" s="182">
        <f t="shared" si="4"/>
        <v>45395</v>
      </c>
      <c r="I257" s="74">
        <f t="shared" si="2"/>
        <v>-352</v>
      </c>
      <c r="J257" s="79" t="str">
        <f t="shared" si="3"/>
        <v>NÃO</v>
      </c>
    </row>
    <row r="258" ht="15.75" hidden="1" customHeight="1">
      <c r="B258" s="81" t="s">
        <v>793</v>
      </c>
      <c r="C258" s="72">
        <v>44951.0</v>
      </c>
      <c r="D258" s="74" t="s">
        <v>794</v>
      </c>
      <c r="E258" s="72">
        <v>45030.0</v>
      </c>
      <c r="F258" s="183" t="s">
        <v>853</v>
      </c>
      <c r="G258" s="184" t="s">
        <v>854</v>
      </c>
      <c r="H258" s="182">
        <f t="shared" si="4"/>
        <v>45395</v>
      </c>
      <c r="I258" s="74">
        <f t="shared" si="2"/>
        <v>-352</v>
      </c>
      <c r="J258" s="79" t="str">
        <f t="shared" si="3"/>
        <v>NÃO</v>
      </c>
    </row>
    <row r="259" ht="15.75" hidden="1" customHeight="1">
      <c r="B259" s="81" t="s">
        <v>793</v>
      </c>
      <c r="C259" s="72">
        <v>44951.0</v>
      </c>
      <c r="D259" s="74" t="s">
        <v>794</v>
      </c>
      <c r="E259" s="72">
        <v>45030.0</v>
      </c>
      <c r="F259" s="183" t="s">
        <v>855</v>
      </c>
      <c r="G259" s="184" t="s">
        <v>856</v>
      </c>
      <c r="H259" s="182">
        <f t="shared" si="4"/>
        <v>45395</v>
      </c>
      <c r="I259" s="74">
        <f t="shared" si="2"/>
        <v>-352</v>
      </c>
      <c r="J259" s="79" t="str">
        <f t="shared" si="3"/>
        <v>NÃO</v>
      </c>
    </row>
    <row r="260" ht="15.75" hidden="1" customHeight="1">
      <c r="B260" s="81" t="s">
        <v>793</v>
      </c>
      <c r="C260" s="72">
        <v>44951.0</v>
      </c>
      <c r="D260" s="74" t="s">
        <v>794</v>
      </c>
      <c r="E260" s="72">
        <v>45030.0</v>
      </c>
      <c r="F260" s="183" t="s">
        <v>855</v>
      </c>
      <c r="G260" s="184" t="s">
        <v>857</v>
      </c>
      <c r="H260" s="182">
        <f t="shared" si="4"/>
        <v>45395</v>
      </c>
      <c r="I260" s="74">
        <f t="shared" si="2"/>
        <v>-352</v>
      </c>
      <c r="J260" s="79" t="str">
        <f t="shared" si="3"/>
        <v>NÃO</v>
      </c>
    </row>
    <row r="261" ht="15.75" hidden="1" customHeight="1">
      <c r="B261" s="81" t="s">
        <v>793</v>
      </c>
      <c r="C261" s="72">
        <v>44951.0</v>
      </c>
      <c r="D261" s="74" t="s">
        <v>794</v>
      </c>
      <c r="E261" s="72">
        <v>45030.0</v>
      </c>
      <c r="F261" s="183" t="s">
        <v>858</v>
      </c>
      <c r="G261" s="184" t="s">
        <v>859</v>
      </c>
      <c r="H261" s="182">
        <f t="shared" si="4"/>
        <v>45395</v>
      </c>
      <c r="I261" s="74">
        <f t="shared" si="2"/>
        <v>-352</v>
      </c>
      <c r="J261" s="79" t="str">
        <f t="shared" si="3"/>
        <v>NÃO</v>
      </c>
    </row>
    <row r="262" ht="15.75" hidden="1" customHeight="1">
      <c r="B262" s="81" t="s">
        <v>793</v>
      </c>
      <c r="C262" s="72">
        <v>44951.0</v>
      </c>
      <c r="D262" s="74" t="s">
        <v>794</v>
      </c>
      <c r="E262" s="72">
        <v>45030.0</v>
      </c>
      <c r="F262" s="186" t="s">
        <v>357</v>
      </c>
      <c r="G262" s="186" t="s">
        <v>860</v>
      </c>
      <c r="H262" s="187">
        <f t="shared" si="4"/>
        <v>45395</v>
      </c>
      <c r="I262" s="74">
        <f t="shared" si="2"/>
        <v>-352</v>
      </c>
      <c r="J262" s="79" t="str">
        <f t="shared" si="3"/>
        <v>NÃO</v>
      </c>
    </row>
    <row r="263" ht="15.75" hidden="1" customHeight="1">
      <c r="B263" s="81" t="s">
        <v>793</v>
      </c>
      <c r="C263" s="72">
        <v>44951.0</v>
      </c>
      <c r="D263" s="74" t="s">
        <v>794</v>
      </c>
      <c r="E263" s="72">
        <v>45030.0</v>
      </c>
      <c r="F263" s="186" t="s">
        <v>861</v>
      </c>
      <c r="G263" s="186" t="s">
        <v>722</v>
      </c>
      <c r="H263" s="187">
        <f t="shared" si="4"/>
        <v>45395</v>
      </c>
      <c r="I263" s="74">
        <f t="shared" si="2"/>
        <v>-352</v>
      </c>
      <c r="J263" s="79" t="str">
        <f t="shared" si="3"/>
        <v>NÃO</v>
      </c>
    </row>
    <row r="264" ht="15.75" hidden="1" customHeight="1">
      <c r="B264" s="188" t="s">
        <v>862</v>
      </c>
      <c r="C264" s="189">
        <v>45107.0</v>
      </c>
      <c r="D264" s="190" t="s">
        <v>863</v>
      </c>
      <c r="E264" s="189">
        <v>45177.0</v>
      </c>
      <c r="F264" s="191" t="s">
        <v>864</v>
      </c>
      <c r="G264" s="191" t="s">
        <v>865</v>
      </c>
      <c r="H264" s="192">
        <f t="shared" si="4"/>
        <v>45542</v>
      </c>
      <c r="I264" s="190">
        <f t="shared" si="2"/>
        <v>-205</v>
      </c>
      <c r="J264" s="193" t="str">
        <f t="shared" si="3"/>
        <v>NÃO</v>
      </c>
    </row>
    <row r="265" ht="15.75" hidden="1" customHeight="1">
      <c r="B265" s="81" t="s">
        <v>862</v>
      </c>
      <c r="C265" s="72">
        <v>45107.0</v>
      </c>
      <c r="D265" s="74" t="s">
        <v>863</v>
      </c>
      <c r="E265" s="72">
        <v>45177.0</v>
      </c>
      <c r="F265" s="186" t="s">
        <v>864</v>
      </c>
      <c r="G265" s="186" t="s">
        <v>656</v>
      </c>
      <c r="H265" s="187">
        <f t="shared" si="4"/>
        <v>45542</v>
      </c>
      <c r="I265" s="74">
        <f t="shared" si="2"/>
        <v>-205</v>
      </c>
      <c r="J265" s="79" t="str">
        <f t="shared" si="3"/>
        <v>NÃO</v>
      </c>
    </row>
    <row r="266" ht="15.75" hidden="1" customHeight="1">
      <c r="B266" s="81" t="s">
        <v>862</v>
      </c>
      <c r="C266" s="72">
        <v>45107.0</v>
      </c>
      <c r="D266" s="74" t="s">
        <v>863</v>
      </c>
      <c r="E266" s="72">
        <v>45177.0</v>
      </c>
      <c r="F266" s="186" t="s">
        <v>864</v>
      </c>
      <c r="G266" s="186" t="s">
        <v>866</v>
      </c>
      <c r="H266" s="187">
        <f t="shared" si="4"/>
        <v>45542</v>
      </c>
      <c r="I266" s="74">
        <f t="shared" si="2"/>
        <v>-205</v>
      </c>
      <c r="J266" s="79" t="str">
        <f t="shared" si="3"/>
        <v>NÃO</v>
      </c>
    </row>
    <row r="267" ht="15.75" hidden="1" customHeight="1">
      <c r="B267" s="81" t="s">
        <v>862</v>
      </c>
      <c r="C267" s="72">
        <v>45107.0</v>
      </c>
      <c r="D267" s="74" t="s">
        <v>863</v>
      </c>
      <c r="E267" s="72">
        <v>45177.0</v>
      </c>
      <c r="F267" s="186" t="s">
        <v>867</v>
      </c>
      <c r="G267" s="186" t="s">
        <v>868</v>
      </c>
      <c r="H267" s="187">
        <f t="shared" si="4"/>
        <v>45542</v>
      </c>
      <c r="I267" s="74">
        <f t="shared" si="2"/>
        <v>-205</v>
      </c>
      <c r="J267" s="79" t="str">
        <f t="shared" si="3"/>
        <v>NÃO</v>
      </c>
    </row>
    <row r="268" ht="15.75" hidden="1" customHeight="1">
      <c r="B268" s="81" t="s">
        <v>862</v>
      </c>
      <c r="C268" s="72">
        <v>45107.0</v>
      </c>
      <c r="D268" s="74" t="s">
        <v>863</v>
      </c>
      <c r="E268" s="72">
        <v>45177.0</v>
      </c>
      <c r="F268" s="186" t="s">
        <v>867</v>
      </c>
      <c r="G268" s="186" t="s">
        <v>869</v>
      </c>
      <c r="H268" s="187">
        <f t="shared" si="4"/>
        <v>45542</v>
      </c>
      <c r="I268" s="74">
        <f t="shared" si="2"/>
        <v>-205</v>
      </c>
      <c r="J268" s="79" t="str">
        <f t="shared" si="3"/>
        <v>NÃO</v>
      </c>
    </row>
    <row r="269" ht="15.75" hidden="1" customHeight="1">
      <c r="B269" s="81" t="s">
        <v>862</v>
      </c>
      <c r="C269" s="72">
        <v>45107.0</v>
      </c>
      <c r="D269" s="74" t="s">
        <v>863</v>
      </c>
      <c r="E269" s="72">
        <v>45177.0</v>
      </c>
      <c r="F269" s="186" t="s">
        <v>867</v>
      </c>
      <c r="G269" s="186" t="s">
        <v>870</v>
      </c>
      <c r="H269" s="187">
        <f t="shared" si="4"/>
        <v>45542</v>
      </c>
      <c r="I269" s="74">
        <f t="shared" si="2"/>
        <v>-205</v>
      </c>
      <c r="J269" s="79" t="str">
        <f t="shared" si="3"/>
        <v>NÃO</v>
      </c>
    </row>
    <row r="270" ht="15.75" hidden="1" customHeight="1">
      <c r="B270" s="81" t="s">
        <v>862</v>
      </c>
      <c r="C270" s="72">
        <v>45107.0</v>
      </c>
      <c r="D270" s="74" t="s">
        <v>863</v>
      </c>
      <c r="E270" s="72">
        <v>45177.0</v>
      </c>
      <c r="F270" s="186" t="s">
        <v>867</v>
      </c>
      <c r="G270" s="186" t="s">
        <v>871</v>
      </c>
      <c r="H270" s="187">
        <f t="shared" si="4"/>
        <v>45542</v>
      </c>
      <c r="I270" s="74">
        <f t="shared" si="2"/>
        <v>-205</v>
      </c>
      <c r="J270" s="79" t="str">
        <f t="shared" si="3"/>
        <v>NÃO</v>
      </c>
    </row>
    <row r="271" ht="15.75" hidden="1" customHeight="1">
      <c r="B271" s="81" t="s">
        <v>862</v>
      </c>
      <c r="C271" s="72">
        <v>45107.0</v>
      </c>
      <c r="D271" s="74" t="s">
        <v>863</v>
      </c>
      <c r="E271" s="72">
        <v>45177.0</v>
      </c>
      <c r="F271" s="186" t="s">
        <v>867</v>
      </c>
      <c r="G271" s="186" t="s">
        <v>795</v>
      </c>
      <c r="H271" s="187">
        <f t="shared" si="4"/>
        <v>45542</v>
      </c>
      <c r="I271" s="74">
        <f t="shared" si="2"/>
        <v>-205</v>
      </c>
      <c r="J271" s="79" t="str">
        <f t="shared" si="3"/>
        <v>NÃO</v>
      </c>
    </row>
    <row r="272" ht="15.75" hidden="1" customHeight="1">
      <c r="B272" s="81" t="s">
        <v>862</v>
      </c>
      <c r="C272" s="72">
        <v>45107.0</v>
      </c>
      <c r="D272" s="74" t="s">
        <v>863</v>
      </c>
      <c r="E272" s="72">
        <v>45177.0</v>
      </c>
      <c r="F272" s="186" t="s">
        <v>286</v>
      </c>
      <c r="G272" s="186" t="s">
        <v>872</v>
      </c>
      <c r="H272" s="187">
        <f t="shared" si="4"/>
        <v>45542</v>
      </c>
      <c r="I272" s="74">
        <f t="shared" si="2"/>
        <v>-205</v>
      </c>
      <c r="J272" s="79" t="str">
        <f t="shared" si="3"/>
        <v>NÃO</v>
      </c>
    </row>
    <row r="273" ht="15.75" hidden="1" customHeight="1">
      <c r="B273" s="81" t="s">
        <v>862</v>
      </c>
      <c r="C273" s="72">
        <v>45107.0</v>
      </c>
      <c r="D273" s="74" t="s">
        <v>863</v>
      </c>
      <c r="E273" s="72">
        <v>45177.0</v>
      </c>
      <c r="F273" s="186" t="s">
        <v>873</v>
      </c>
      <c r="G273" s="186" t="s">
        <v>874</v>
      </c>
      <c r="H273" s="187">
        <f t="shared" si="4"/>
        <v>45542</v>
      </c>
      <c r="I273" s="74">
        <f t="shared" si="2"/>
        <v>-205</v>
      </c>
      <c r="J273" s="79" t="str">
        <f t="shared" si="3"/>
        <v>NÃO</v>
      </c>
    </row>
    <row r="274" ht="15.75" hidden="1" customHeight="1">
      <c r="B274" s="81" t="s">
        <v>862</v>
      </c>
      <c r="C274" s="72">
        <v>45107.0</v>
      </c>
      <c r="D274" s="74" t="s">
        <v>863</v>
      </c>
      <c r="E274" s="72">
        <v>45177.0</v>
      </c>
      <c r="F274" s="186" t="s">
        <v>873</v>
      </c>
      <c r="G274" s="186" t="s">
        <v>875</v>
      </c>
      <c r="H274" s="187">
        <f t="shared" si="4"/>
        <v>45542</v>
      </c>
      <c r="I274" s="74">
        <f t="shared" si="2"/>
        <v>-205</v>
      </c>
      <c r="J274" s="79" t="str">
        <f t="shared" si="3"/>
        <v>NÃO</v>
      </c>
    </row>
    <row r="275" ht="15.75" hidden="1" customHeight="1">
      <c r="B275" s="81" t="s">
        <v>862</v>
      </c>
      <c r="C275" s="72">
        <v>45107.0</v>
      </c>
      <c r="D275" s="74" t="s">
        <v>863</v>
      </c>
      <c r="E275" s="72">
        <v>45177.0</v>
      </c>
      <c r="F275" s="186" t="s">
        <v>873</v>
      </c>
      <c r="G275" s="186" t="s">
        <v>722</v>
      </c>
      <c r="H275" s="187">
        <f t="shared" si="4"/>
        <v>45542</v>
      </c>
      <c r="I275" s="74">
        <f t="shared" si="2"/>
        <v>-205</v>
      </c>
      <c r="J275" s="79" t="str">
        <f t="shared" si="3"/>
        <v>NÃO</v>
      </c>
    </row>
    <row r="276" ht="15.75" hidden="1" customHeight="1">
      <c r="B276" s="81" t="s">
        <v>862</v>
      </c>
      <c r="C276" s="72">
        <v>45107.0</v>
      </c>
      <c r="D276" s="74" t="s">
        <v>863</v>
      </c>
      <c r="E276" s="72">
        <v>45177.0</v>
      </c>
      <c r="F276" s="186" t="s">
        <v>873</v>
      </c>
      <c r="G276" s="186" t="s">
        <v>876</v>
      </c>
      <c r="H276" s="187">
        <f t="shared" si="4"/>
        <v>45542</v>
      </c>
      <c r="I276" s="74">
        <f t="shared" si="2"/>
        <v>-205</v>
      </c>
      <c r="J276" s="79" t="str">
        <f t="shared" si="3"/>
        <v>NÃO</v>
      </c>
    </row>
    <row r="277" ht="15.75" hidden="1" customHeight="1">
      <c r="B277" s="81" t="s">
        <v>862</v>
      </c>
      <c r="C277" s="72">
        <v>45107.0</v>
      </c>
      <c r="D277" s="74" t="s">
        <v>863</v>
      </c>
      <c r="E277" s="72">
        <v>45177.0</v>
      </c>
      <c r="F277" s="186" t="s">
        <v>877</v>
      </c>
      <c r="G277" s="186" t="s">
        <v>878</v>
      </c>
      <c r="H277" s="187">
        <f t="shared" si="4"/>
        <v>45542</v>
      </c>
      <c r="I277" s="74">
        <f t="shared" si="2"/>
        <v>-205</v>
      </c>
      <c r="J277" s="79" t="str">
        <f t="shared" si="3"/>
        <v>NÃO</v>
      </c>
    </row>
    <row r="278" ht="15.75" hidden="1" customHeight="1">
      <c r="B278" s="81" t="s">
        <v>862</v>
      </c>
      <c r="C278" s="72">
        <v>45107.0</v>
      </c>
      <c r="D278" s="74" t="s">
        <v>863</v>
      </c>
      <c r="E278" s="72">
        <v>45177.0</v>
      </c>
      <c r="F278" s="186" t="s">
        <v>879</v>
      </c>
      <c r="G278" s="186" t="s">
        <v>880</v>
      </c>
      <c r="H278" s="187">
        <f t="shared" si="4"/>
        <v>45542</v>
      </c>
      <c r="I278" s="74">
        <f t="shared" si="2"/>
        <v>-205</v>
      </c>
      <c r="J278" s="79" t="str">
        <f t="shared" si="3"/>
        <v>NÃO</v>
      </c>
    </row>
    <row r="279" ht="15.75" hidden="1" customHeight="1">
      <c r="B279" s="81" t="s">
        <v>862</v>
      </c>
      <c r="C279" s="72">
        <v>45107.0</v>
      </c>
      <c r="D279" s="74" t="s">
        <v>863</v>
      </c>
      <c r="E279" s="72">
        <v>45177.0</v>
      </c>
      <c r="F279" s="186" t="s">
        <v>879</v>
      </c>
      <c r="G279" s="186" t="s">
        <v>881</v>
      </c>
      <c r="H279" s="187">
        <f t="shared" si="4"/>
        <v>45542</v>
      </c>
      <c r="I279" s="74">
        <f t="shared" si="2"/>
        <v>-205</v>
      </c>
      <c r="J279" s="79" t="str">
        <f t="shared" si="3"/>
        <v>NÃO</v>
      </c>
    </row>
    <row r="280" ht="15.75" hidden="1" customHeight="1">
      <c r="B280" s="81" t="s">
        <v>862</v>
      </c>
      <c r="C280" s="72">
        <v>45107.0</v>
      </c>
      <c r="D280" s="74" t="s">
        <v>863</v>
      </c>
      <c r="E280" s="72">
        <v>45177.0</v>
      </c>
      <c r="F280" s="186" t="s">
        <v>879</v>
      </c>
      <c r="G280" s="186" t="s">
        <v>882</v>
      </c>
      <c r="H280" s="187">
        <f t="shared" si="4"/>
        <v>45542</v>
      </c>
      <c r="I280" s="74">
        <f t="shared" si="2"/>
        <v>-205</v>
      </c>
      <c r="J280" s="79" t="str">
        <f t="shared" si="3"/>
        <v>NÃO</v>
      </c>
    </row>
    <row r="281" ht="15.75" hidden="1" customHeight="1">
      <c r="B281" s="81" t="s">
        <v>862</v>
      </c>
      <c r="C281" s="72">
        <v>45107.0</v>
      </c>
      <c r="D281" s="74" t="s">
        <v>863</v>
      </c>
      <c r="E281" s="72">
        <v>45177.0</v>
      </c>
      <c r="F281" s="186" t="s">
        <v>879</v>
      </c>
      <c r="G281" s="186" t="s">
        <v>883</v>
      </c>
      <c r="H281" s="187">
        <f t="shared" si="4"/>
        <v>45542</v>
      </c>
      <c r="I281" s="74">
        <f t="shared" si="2"/>
        <v>-205</v>
      </c>
      <c r="J281" s="79" t="str">
        <f t="shared" si="3"/>
        <v>NÃO</v>
      </c>
    </row>
    <row r="282" ht="15.75" hidden="1" customHeight="1">
      <c r="B282" s="81" t="s">
        <v>862</v>
      </c>
      <c r="C282" s="72">
        <v>45107.0</v>
      </c>
      <c r="D282" s="74" t="s">
        <v>863</v>
      </c>
      <c r="E282" s="72">
        <v>45177.0</v>
      </c>
      <c r="F282" s="186" t="s">
        <v>884</v>
      </c>
      <c r="G282" s="186" t="s">
        <v>885</v>
      </c>
      <c r="H282" s="187">
        <f t="shared" si="4"/>
        <v>45542</v>
      </c>
      <c r="I282" s="74">
        <f t="shared" si="2"/>
        <v>-205</v>
      </c>
      <c r="J282" s="79" t="str">
        <f t="shared" si="3"/>
        <v>NÃO</v>
      </c>
    </row>
    <row r="283" ht="15.75" hidden="1" customHeight="1">
      <c r="B283" s="81" t="s">
        <v>862</v>
      </c>
      <c r="C283" s="72">
        <v>45107.0</v>
      </c>
      <c r="D283" s="74" t="s">
        <v>863</v>
      </c>
      <c r="E283" s="72">
        <v>45177.0</v>
      </c>
      <c r="F283" s="186" t="s">
        <v>290</v>
      </c>
      <c r="G283" s="186" t="s">
        <v>886</v>
      </c>
      <c r="H283" s="187">
        <f t="shared" si="4"/>
        <v>45542</v>
      </c>
      <c r="I283" s="74">
        <f t="shared" si="2"/>
        <v>-205</v>
      </c>
      <c r="J283" s="79" t="str">
        <f t="shared" si="3"/>
        <v>NÃO</v>
      </c>
    </row>
    <row r="284" ht="15.75" hidden="1" customHeight="1">
      <c r="B284" s="81" t="s">
        <v>862</v>
      </c>
      <c r="C284" s="72">
        <v>45107.0</v>
      </c>
      <c r="D284" s="74" t="s">
        <v>863</v>
      </c>
      <c r="E284" s="72">
        <v>45177.0</v>
      </c>
      <c r="F284" s="186" t="s">
        <v>887</v>
      </c>
      <c r="G284" s="186" t="s">
        <v>680</v>
      </c>
      <c r="H284" s="187">
        <f t="shared" si="4"/>
        <v>45542</v>
      </c>
      <c r="I284" s="74">
        <f t="shared" si="2"/>
        <v>-205</v>
      </c>
      <c r="J284" s="79" t="str">
        <f t="shared" si="3"/>
        <v>NÃO</v>
      </c>
    </row>
    <row r="285" ht="15.75" hidden="1" customHeight="1">
      <c r="B285" s="81" t="s">
        <v>862</v>
      </c>
      <c r="C285" s="72">
        <v>45107.0</v>
      </c>
      <c r="D285" s="74" t="s">
        <v>863</v>
      </c>
      <c r="E285" s="72">
        <v>45177.0</v>
      </c>
      <c r="F285" s="186" t="s">
        <v>888</v>
      </c>
      <c r="G285" s="186" t="s">
        <v>889</v>
      </c>
      <c r="H285" s="187">
        <f t="shared" si="4"/>
        <v>45542</v>
      </c>
      <c r="I285" s="74">
        <f t="shared" si="2"/>
        <v>-205</v>
      </c>
      <c r="J285" s="79" t="str">
        <f t="shared" si="3"/>
        <v>NÃO</v>
      </c>
    </row>
    <row r="286" ht="15.75" hidden="1" customHeight="1">
      <c r="B286" s="81" t="s">
        <v>862</v>
      </c>
      <c r="C286" s="72">
        <v>45107.0</v>
      </c>
      <c r="D286" s="74" t="s">
        <v>863</v>
      </c>
      <c r="E286" s="72">
        <v>45177.0</v>
      </c>
      <c r="F286" s="186" t="s">
        <v>785</v>
      </c>
      <c r="G286" s="186" t="s">
        <v>890</v>
      </c>
      <c r="H286" s="187">
        <f t="shared" si="4"/>
        <v>45542</v>
      </c>
      <c r="I286" s="74">
        <f t="shared" si="2"/>
        <v>-205</v>
      </c>
      <c r="J286" s="79" t="str">
        <f t="shared" si="3"/>
        <v>NÃO</v>
      </c>
    </row>
    <row r="287" ht="15.75" hidden="1" customHeight="1">
      <c r="B287" s="81" t="s">
        <v>862</v>
      </c>
      <c r="C287" s="72">
        <v>45107.0</v>
      </c>
      <c r="D287" s="74" t="s">
        <v>863</v>
      </c>
      <c r="E287" s="72">
        <v>45177.0</v>
      </c>
      <c r="F287" s="186" t="s">
        <v>891</v>
      </c>
      <c r="G287" s="186" t="s">
        <v>892</v>
      </c>
      <c r="H287" s="187">
        <f t="shared" si="4"/>
        <v>45542</v>
      </c>
      <c r="I287" s="74">
        <f t="shared" si="2"/>
        <v>-205</v>
      </c>
      <c r="J287" s="79" t="str">
        <f t="shared" si="3"/>
        <v>NÃO</v>
      </c>
    </row>
    <row r="288" ht="15.75" hidden="1" customHeight="1">
      <c r="B288" s="81" t="s">
        <v>862</v>
      </c>
      <c r="C288" s="72">
        <v>45107.0</v>
      </c>
      <c r="D288" s="74" t="s">
        <v>863</v>
      </c>
      <c r="E288" s="72">
        <v>45177.0</v>
      </c>
      <c r="F288" s="186" t="s">
        <v>364</v>
      </c>
      <c r="G288" s="186" t="s">
        <v>657</v>
      </c>
      <c r="H288" s="187">
        <f t="shared" si="4"/>
        <v>45542</v>
      </c>
      <c r="I288" s="74">
        <f t="shared" si="2"/>
        <v>-205</v>
      </c>
      <c r="J288" s="79" t="str">
        <f t="shared" si="3"/>
        <v>NÃO</v>
      </c>
    </row>
    <row r="289" ht="15.75" hidden="1" customHeight="1">
      <c r="B289" s="81" t="s">
        <v>862</v>
      </c>
      <c r="C289" s="72">
        <v>45107.0</v>
      </c>
      <c r="D289" s="74" t="s">
        <v>863</v>
      </c>
      <c r="E289" s="72">
        <v>45177.0</v>
      </c>
      <c r="F289" s="186" t="s">
        <v>893</v>
      </c>
      <c r="G289" s="186" t="s">
        <v>894</v>
      </c>
      <c r="H289" s="187">
        <f t="shared" si="4"/>
        <v>45542</v>
      </c>
      <c r="I289" s="74">
        <f t="shared" si="2"/>
        <v>-205</v>
      </c>
      <c r="J289" s="79" t="str">
        <f t="shared" si="3"/>
        <v>NÃO</v>
      </c>
    </row>
    <row r="290" ht="15.75" hidden="1" customHeight="1">
      <c r="B290" s="81" t="s">
        <v>862</v>
      </c>
      <c r="C290" s="72">
        <v>45107.0</v>
      </c>
      <c r="D290" s="74" t="s">
        <v>863</v>
      </c>
      <c r="E290" s="72">
        <v>45177.0</v>
      </c>
      <c r="F290" s="186" t="s">
        <v>893</v>
      </c>
      <c r="G290" s="186" t="s">
        <v>895</v>
      </c>
      <c r="H290" s="187">
        <f t="shared" si="4"/>
        <v>45542</v>
      </c>
      <c r="I290" s="74">
        <f t="shared" si="2"/>
        <v>-205</v>
      </c>
      <c r="J290" s="79" t="str">
        <f t="shared" si="3"/>
        <v>NÃO</v>
      </c>
    </row>
    <row r="291" ht="15.75" hidden="1" customHeight="1">
      <c r="B291" s="81" t="s">
        <v>862</v>
      </c>
      <c r="C291" s="72">
        <v>45107.0</v>
      </c>
      <c r="D291" s="74" t="s">
        <v>863</v>
      </c>
      <c r="E291" s="72">
        <v>45177.0</v>
      </c>
      <c r="F291" s="186" t="s">
        <v>896</v>
      </c>
      <c r="G291" s="186" t="s">
        <v>897</v>
      </c>
      <c r="H291" s="187">
        <f t="shared" si="4"/>
        <v>45542</v>
      </c>
      <c r="I291" s="74">
        <f t="shared" si="2"/>
        <v>-205</v>
      </c>
      <c r="J291" s="79" t="str">
        <f t="shared" si="3"/>
        <v>NÃO</v>
      </c>
    </row>
    <row r="292" ht="15.75" hidden="1" customHeight="1">
      <c r="B292" s="81" t="s">
        <v>862</v>
      </c>
      <c r="C292" s="72">
        <v>45107.0</v>
      </c>
      <c r="D292" s="74" t="s">
        <v>863</v>
      </c>
      <c r="E292" s="72">
        <v>45177.0</v>
      </c>
      <c r="F292" s="186" t="s">
        <v>898</v>
      </c>
      <c r="G292" s="186" t="s">
        <v>899</v>
      </c>
      <c r="H292" s="187">
        <f t="shared" si="4"/>
        <v>45542</v>
      </c>
      <c r="I292" s="74">
        <f t="shared" si="2"/>
        <v>-205</v>
      </c>
      <c r="J292" s="79" t="str">
        <f t="shared" si="3"/>
        <v>NÃO</v>
      </c>
    </row>
    <row r="293" ht="15.75" hidden="1" customHeight="1">
      <c r="B293" s="81" t="s">
        <v>862</v>
      </c>
      <c r="C293" s="72">
        <v>45107.0</v>
      </c>
      <c r="D293" s="74" t="s">
        <v>863</v>
      </c>
      <c r="E293" s="72">
        <v>45177.0</v>
      </c>
      <c r="F293" s="186" t="s">
        <v>368</v>
      </c>
      <c r="G293" s="186" t="s">
        <v>900</v>
      </c>
      <c r="H293" s="187">
        <f t="shared" si="4"/>
        <v>45542</v>
      </c>
      <c r="I293" s="74">
        <f t="shared" si="2"/>
        <v>-205</v>
      </c>
      <c r="J293" s="79" t="str">
        <f t="shared" si="3"/>
        <v>NÃO</v>
      </c>
    </row>
    <row r="294" ht="15.75" hidden="1" customHeight="1">
      <c r="B294" s="81" t="s">
        <v>862</v>
      </c>
      <c r="C294" s="72">
        <v>45107.0</v>
      </c>
      <c r="D294" s="74" t="s">
        <v>863</v>
      </c>
      <c r="E294" s="72">
        <v>45177.0</v>
      </c>
      <c r="F294" s="186" t="s">
        <v>374</v>
      </c>
      <c r="G294" s="186" t="s">
        <v>901</v>
      </c>
      <c r="H294" s="187">
        <f t="shared" si="4"/>
        <v>45542</v>
      </c>
      <c r="I294" s="74">
        <f t="shared" si="2"/>
        <v>-205</v>
      </c>
      <c r="J294" s="79" t="str">
        <f t="shared" si="3"/>
        <v>NÃO</v>
      </c>
    </row>
    <row r="295" ht="15.75" hidden="1" customHeight="1">
      <c r="B295" s="81" t="s">
        <v>862</v>
      </c>
      <c r="C295" s="72">
        <v>45107.0</v>
      </c>
      <c r="D295" s="74" t="s">
        <v>863</v>
      </c>
      <c r="E295" s="72">
        <v>45177.0</v>
      </c>
      <c r="F295" s="186" t="s">
        <v>376</v>
      </c>
      <c r="G295" s="186" t="s">
        <v>722</v>
      </c>
      <c r="H295" s="187">
        <f t="shared" si="4"/>
        <v>45542</v>
      </c>
      <c r="I295" s="74">
        <f t="shared" si="2"/>
        <v>-205</v>
      </c>
      <c r="J295" s="79" t="str">
        <f t="shared" si="3"/>
        <v>NÃO</v>
      </c>
    </row>
    <row r="296" ht="15.75" hidden="1" customHeight="1">
      <c r="B296" s="81" t="s">
        <v>862</v>
      </c>
      <c r="C296" s="72">
        <v>45107.0</v>
      </c>
      <c r="D296" s="74" t="s">
        <v>863</v>
      </c>
      <c r="E296" s="72">
        <v>45177.0</v>
      </c>
      <c r="F296" s="186" t="s">
        <v>902</v>
      </c>
      <c r="G296" s="186" t="s">
        <v>903</v>
      </c>
      <c r="H296" s="187">
        <f t="shared" si="4"/>
        <v>45542</v>
      </c>
      <c r="I296" s="74">
        <f t="shared" si="2"/>
        <v>-205</v>
      </c>
      <c r="J296" s="79" t="str">
        <f t="shared" si="3"/>
        <v>NÃO</v>
      </c>
    </row>
    <row r="297" ht="15.75" hidden="1" customHeight="1">
      <c r="B297" s="81" t="s">
        <v>862</v>
      </c>
      <c r="C297" s="72">
        <v>45107.0</v>
      </c>
      <c r="D297" s="74" t="s">
        <v>863</v>
      </c>
      <c r="E297" s="72">
        <v>45177.0</v>
      </c>
      <c r="F297" s="186" t="s">
        <v>904</v>
      </c>
      <c r="G297" s="186" t="s">
        <v>905</v>
      </c>
      <c r="H297" s="187">
        <f t="shared" si="4"/>
        <v>45542</v>
      </c>
      <c r="I297" s="74">
        <f t="shared" si="2"/>
        <v>-205</v>
      </c>
      <c r="J297" s="79" t="str">
        <f t="shared" si="3"/>
        <v>NÃO</v>
      </c>
    </row>
    <row r="298" ht="15.75" hidden="1" customHeight="1">
      <c r="B298" s="81" t="s">
        <v>862</v>
      </c>
      <c r="C298" s="72">
        <v>45107.0</v>
      </c>
      <c r="D298" s="74" t="s">
        <v>863</v>
      </c>
      <c r="E298" s="72">
        <v>45177.0</v>
      </c>
      <c r="F298" s="186" t="s">
        <v>824</v>
      </c>
      <c r="G298" s="186" t="s">
        <v>825</v>
      </c>
      <c r="H298" s="187">
        <f t="shared" si="4"/>
        <v>45542</v>
      </c>
      <c r="I298" s="74">
        <f t="shared" si="2"/>
        <v>-205</v>
      </c>
      <c r="J298" s="79" t="str">
        <f t="shared" si="3"/>
        <v>NÃO</v>
      </c>
    </row>
    <row r="299" ht="15.75" hidden="1" customHeight="1">
      <c r="B299" s="81" t="s">
        <v>862</v>
      </c>
      <c r="C299" s="72">
        <v>45107.0</v>
      </c>
      <c r="D299" s="74" t="s">
        <v>863</v>
      </c>
      <c r="E299" s="72">
        <v>45177.0</v>
      </c>
      <c r="F299" s="186" t="s">
        <v>827</v>
      </c>
      <c r="G299" s="186" t="s">
        <v>906</v>
      </c>
      <c r="H299" s="187">
        <f t="shared" si="4"/>
        <v>45542</v>
      </c>
      <c r="I299" s="74">
        <f t="shared" si="2"/>
        <v>-205</v>
      </c>
      <c r="J299" s="79" t="str">
        <f t="shared" si="3"/>
        <v>NÃO</v>
      </c>
    </row>
    <row r="300" ht="15.75" hidden="1" customHeight="1">
      <c r="B300" s="81" t="s">
        <v>862</v>
      </c>
      <c r="C300" s="72">
        <v>45107.0</v>
      </c>
      <c r="D300" s="74" t="s">
        <v>863</v>
      </c>
      <c r="E300" s="72">
        <v>45177.0</v>
      </c>
      <c r="F300" s="186" t="s">
        <v>827</v>
      </c>
      <c r="G300" s="186" t="s">
        <v>907</v>
      </c>
      <c r="H300" s="187">
        <f t="shared" si="4"/>
        <v>45542</v>
      </c>
      <c r="I300" s="74">
        <f t="shared" si="2"/>
        <v>-205</v>
      </c>
      <c r="J300" s="79" t="str">
        <f t="shared" si="3"/>
        <v>NÃO</v>
      </c>
    </row>
    <row r="301" ht="15.75" hidden="1" customHeight="1">
      <c r="B301" s="81" t="s">
        <v>862</v>
      </c>
      <c r="C301" s="72">
        <v>45107.0</v>
      </c>
      <c r="D301" s="74" t="s">
        <v>863</v>
      </c>
      <c r="E301" s="72">
        <v>45177.0</v>
      </c>
      <c r="F301" s="186" t="s">
        <v>827</v>
      </c>
      <c r="G301" s="186" t="s">
        <v>908</v>
      </c>
      <c r="H301" s="187">
        <f t="shared" si="4"/>
        <v>45542</v>
      </c>
      <c r="I301" s="74">
        <f t="shared" si="2"/>
        <v>-205</v>
      </c>
      <c r="J301" s="79" t="str">
        <f t="shared" si="3"/>
        <v>NÃO</v>
      </c>
    </row>
    <row r="302" ht="15.75" hidden="1" customHeight="1">
      <c r="B302" s="81" t="s">
        <v>862</v>
      </c>
      <c r="C302" s="72">
        <v>45107.0</v>
      </c>
      <c r="D302" s="74" t="s">
        <v>863</v>
      </c>
      <c r="E302" s="72">
        <v>45177.0</v>
      </c>
      <c r="F302" s="186" t="s">
        <v>827</v>
      </c>
      <c r="G302" s="186" t="s">
        <v>657</v>
      </c>
      <c r="H302" s="187">
        <f t="shared" si="4"/>
        <v>45542</v>
      </c>
      <c r="I302" s="74">
        <f t="shared" si="2"/>
        <v>-205</v>
      </c>
      <c r="J302" s="79" t="str">
        <f t="shared" si="3"/>
        <v>NÃO</v>
      </c>
    </row>
    <row r="303" ht="15.75" hidden="1" customHeight="1">
      <c r="B303" s="81" t="s">
        <v>862</v>
      </c>
      <c r="C303" s="72">
        <v>45107.0</v>
      </c>
      <c r="D303" s="74" t="s">
        <v>863</v>
      </c>
      <c r="E303" s="72">
        <v>45177.0</v>
      </c>
      <c r="F303" s="186" t="s">
        <v>319</v>
      </c>
      <c r="G303" s="186" t="s">
        <v>909</v>
      </c>
      <c r="H303" s="187">
        <f t="shared" si="4"/>
        <v>45542</v>
      </c>
      <c r="I303" s="74">
        <f t="shared" si="2"/>
        <v>-205</v>
      </c>
      <c r="J303" s="79" t="str">
        <f t="shared" si="3"/>
        <v>NÃO</v>
      </c>
    </row>
    <row r="304" ht="15.75" hidden="1" customHeight="1">
      <c r="B304" s="81" t="s">
        <v>862</v>
      </c>
      <c r="C304" s="72">
        <v>45107.0</v>
      </c>
      <c r="D304" s="74" t="s">
        <v>863</v>
      </c>
      <c r="E304" s="72">
        <v>45177.0</v>
      </c>
      <c r="F304" s="186" t="s">
        <v>319</v>
      </c>
      <c r="G304" s="186" t="s">
        <v>910</v>
      </c>
      <c r="H304" s="187">
        <f t="shared" si="4"/>
        <v>45542</v>
      </c>
      <c r="I304" s="74">
        <f t="shared" si="2"/>
        <v>-205</v>
      </c>
      <c r="J304" s="79" t="str">
        <f t="shared" si="3"/>
        <v>NÃO</v>
      </c>
    </row>
    <row r="305" ht="15.75" hidden="1" customHeight="1">
      <c r="B305" s="81" t="s">
        <v>862</v>
      </c>
      <c r="C305" s="72">
        <v>45107.0</v>
      </c>
      <c r="D305" s="74" t="s">
        <v>863</v>
      </c>
      <c r="E305" s="72">
        <v>45177.0</v>
      </c>
      <c r="F305" s="186" t="s">
        <v>319</v>
      </c>
      <c r="G305" s="186" t="s">
        <v>703</v>
      </c>
      <c r="H305" s="187">
        <f t="shared" si="4"/>
        <v>45542</v>
      </c>
      <c r="I305" s="74">
        <f t="shared" si="2"/>
        <v>-205</v>
      </c>
      <c r="J305" s="79" t="str">
        <f t="shared" si="3"/>
        <v>NÃO</v>
      </c>
    </row>
    <row r="306" ht="15.75" hidden="1" customHeight="1">
      <c r="B306" s="81" t="s">
        <v>862</v>
      </c>
      <c r="C306" s="72">
        <v>45107.0</v>
      </c>
      <c r="D306" s="74" t="s">
        <v>863</v>
      </c>
      <c r="E306" s="72">
        <v>45177.0</v>
      </c>
      <c r="F306" s="186" t="s">
        <v>836</v>
      </c>
      <c r="G306" s="186" t="s">
        <v>720</v>
      </c>
      <c r="H306" s="187">
        <f t="shared" si="4"/>
        <v>45542</v>
      </c>
      <c r="I306" s="74">
        <f t="shared" si="2"/>
        <v>-205</v>
      </c>
      <c r="J306" s="79" t="str">
        <f t="shared" si="3"/>
        <v>NÃO</v>
      </c>
    </row>
    <row r="307" ht="15.75" hidden="1" customHeight="1">
      <c r="B307" s="81" t="s">
        <v>862</v>
      </c>
      <c r="C307" s="72">
        <v>45107.0</v>
      </c>
      <c r="D307" s="74" t="s">
        <v>863</v>
      </c>
      <c r="E307" s="72">
        <v>45177.0</v>
      </c>
      <c r="F307" s="186" t="s">
        <v>836</v>
      </c>
      <c r="G307" s="186" t="s">
        <v>719</v>
      </c>
      <c r="H307" s="187">
        <f t="shared" si="4"/>
        <v>45542</v>
      </c>
      <c r="I307" s="74">
        <f t="shared" si="2"/>
        <v>-205</v>
      </c>
      <c r="J307" s="79" t="str">
        <f t="shared" si="3"/>
        <v>NÃO</v>
      </c>
    </row>
    <row r="308" ht="15.75" hidden="1" customHeight="1">
      <c r="B308" s="81" t="s">
        <v>862</v>
      </c>
      <c r="C308" s="72">
        <v>45107.0</v>
      </c>
      <c r="D308" s="74" t="s">
        <v>863</v>
      </c>
      <c r="E308" s="72">
        <v>45177.0</v>
      </c>
      <c r="F308" s="186" t="s">
        <v>836</v>
      </c>
      <c r="G308" s="186" t="s">
        <v>657</v>
      </c>
      <c r="H308" s="187">
        <f t="shared" si="4"/>
        <v>45542</v>
      </c>
      <c r="I308" s="74">
        <f t="shared" si="2"/>
        <v>-205</v>
      </c>
      <c r="J308" s="79" t="str">
        <f t="shared" si="3"/>
        <v>NÃO</v>
      </c>
    </row>
    <row r="309" ht="15.75" hidden="1" customHeight="1">
      <c r="B309" s="81" t="s">
        <v>862</v>
      </c>
      <c r="C309" s="72">
        <v>45107.0</v>
      </c>
      <c r="D309" s="74" t="s">
        <v>863</v>
      </c>
      <c r="E309" s="72">
        <v>45177.0</v>
      </c>
      <c r="F309" s="186" t="s">
        <v>390</v>
      </c>
      <c r="G309" s="186" t="s">
        <v>911</v>
      </c>
      <c r="H309" s="187">
        <f t="shared" si="4"/>
        <v>45542</v>
      </c>
      <c r="I309" s="74">
        <f t="shared" si="2"/>
        <v>-205</v>
      </c>
      <c r="J309" s="79" t="str">
        <f t="shared" si="3"/>
        <v>NÃO</v>
      </c>
    </row>
    <row r="310" ht="15.75" hidden="1" customHeight="1">
      <c r="B310" s="81" t="s">
        <v>862</v>
      </c>
      <c r="C310" s="72">
        <v>45107.0</v>
      </c>
      <c r="D310" s="74" t="s">
        <v>863</v>
      </c>
      <c r="E310" s="72">
        <v>45177.0</v>
      </c>
      <c r="F310" s="186" t="s">
        <v>838</v>
      </c>
      <c r="G310" s="186" t="s">
        <v>715</v>
      </c>
      <c r="H310" s="187">
        <f t="shared" si="4"/>
        <v>45542</v>
      </c>
      <c r="I310" s="74">
        <f t="shared" si="2"/>
        <v>-205</v>
      </c>
      <c r="J310" s="79" t="str">
        <f t="shared" si="3"/>
        <v>NÃO</v>
      </c>
    </row>
    <row r="311" ht="15.75" hidden="1" customHeight="1">
      <c r="B311" s="81" t="s">
        <v>862</v>
      </c>
      <c r="C311" s="72">
        <v>45107.0</v>
      </c>
      <c r="D311" s="74" t="s">
        <v>863</v>
      </c>
      <c r="E311" s="72">
        <v>45177.0</v>
      </c>
      <c r="F311" s="186" t="s">
        <v>840</v>
      </c>
      <c r="G311" s="186" t="s">
        <v>717</v>
      </c>
      <c r="H311" s="187">
        <f t="shared" si="4"/>
        <v>45542</v>
      </c>
      <c r="I311" s="74">
        <f t="shared" si="2"/>
        <v>-205</v>
      </c>
      <c r="J311" s="79" t="str">
        <f t="shared" si="3"/>
        <v>NÃO</v>
      </c>
    </row>
    <row r="312" ht="15.75" hidden="1" customHeight="1">
      <c r="B312" s="81" t="s">
        <v>862</v>
      </c>
      <c r="C312" s="72">
        <v>45107.0</v>
      </c>
      <c r="D312" s="74" t="s">
        <v>863</v>
      </c>
      <c r="E312" s="72">
        <v>45177.0</v>
      </c>
      <c r="F312" s="186" t="s">
        <v>392</v>
      </c>
      <c r="G312" s="186" t="s">
        <v>912</v>
      </c>
      <c r="H312" s="187">
        <f t="shared" si="4"/>
        <v>45542</v>
      </c>
      <c r="I312" s="74">
        <f t="shared" si="2"/>
        <v>-205</v>
      </c>
      <c r="J312" s="79" t="str">
        <f t="shared" si="3"/>
        <v>NÃO</v>
      </c>
    </row>
    <row r="313" ht="15.75" hidden="1" customHeight="1">
      <c r="B313" s="81" t="s">
        <v>862</v>
      </c>
      <c r="C313" s="72">
        <v>45107.0</v>
      </c>
      <c r="D313" s="74" t="s">
        <v>863</v>
      </c>
      <c r="E313" s="72">
        <v>45177.0</v>
      </c>
      <c r="F313" s="186" t="s">
        <v>392</v>
      </c>
      <c r="G313" s="186" t="s">
        <v>323</v>
      </c>
      <c r="H313" s="187">
        <f t="shared" si="4"/>
        <v>45542</v>
      </c>
      <c r="I313" s="74">
        <f t="shared" si="2"/>
        <v>-205</v>
      </c>
      <c r="J313" s="79" t="str">
        <f t="shared" si="3"/>
        <v>NÃO</v>
      </c>
    </row>
    <row r="314" ht="15.75" hidden="1" customHeight="1">
      <c r="B314" s="81" t="s">
        <v>862</v>
      </c>
      <c r="C314" s="72">
        <v>45107.0</v>
      </c>
      <c r="D314" s="74" t="s">
        <v>863</v>
      </c>
      <c r="E314" s="72">
        <v>45177.0</v>
      </c>
      <c r="F314" s="186" t="s">
        <v>326</v>
      </c>
      <c r="G314" s="186" t="s">
        <v>913</v>
      </c>
      <c r="H314" s="187">
        <f t="shared" si="4"/>
        <v>45542</v>
      </c>
      <c r="I314" s="74">
        <f t="shared" si="2"/>
        <v>-205</v>
      </c>
      <c r="J314" s="79" t="str">
        <f t="shared" si="3"/>
        <v>NÃO</v>
      </c>
    </row>
    <row r="315" ht="15.75" hidden="1" customHeight="1">
      <c r="B315" s="81" t="s">
        <v>862</v>
      </c>
      <c r="C315" s="72">
        <v>45107.0</v>
      </c>
      <c r="D315" s="74" t="s">
        <v>863</v>
      </c>
      <c r="E315" s="72">
        <v>45177.0</v>
      </c>
      <c r="F315" s="186" t="s">
        <v>328</v>
      </c>
      <c r="G315" s="186" t="s">
        <v>849</v>
      </c>
      <c r="H315" s="187">
        <f t="shared" si="4"/>
        <v>45542</v>
      </c>
      <c r="I315" s="74">
        <f t="shared" si="2"/>
        <v>-205</v>
      </c>
      <c r="J315" s="79" t="str">
        <f t="shared" si="3"/>
        <v>NÃO</v>
      </c>
    </row>
    <row r="316" ht="15.75" hidden="1" customHeight="1">
      <c r="B316" s="81" t="s">
        <v>862</v>
      </c>
      <c r="C316" s="72">
        <v>45107.0</v>
      </c>
      <c r="D316" s="74" t="s">
        <v>863</v>
      </c>
      <c r="E316" s="72">
        <v>45177.0</v>
      </c>
      <c r="F316" s="186" t="s">
        <v>914</v>
      </c>
      <c r="G316" s="186" t="s">
        <v>796</v>
      </c>
      <c r="H316" s="187">
        <f t="shared" si="4"/>
        <v>45542</v>
      </c>
      <c r="I316" s="74">
        <f t="shared" si="2"/>
        <v>-205</v>
      </c>
      <c r="J316" s="79" t="str">
        <f t="shared" si="3"/>
        <v>NÃO</v>
      </c>
    </row>
    <row r="317" ht="15.75" hidden="1" customHeight="1">
      <c r="B317" s="81" t="s">
        <v>862</v>
      </c>
      <c r="C317" s="72">
        <v>45107.0</v>
      </c>
      <c r="D317" s="74" t="s">
        <v>863</v>
      </c>
      <c r="E317" s="72">
        <v>45177.0</v>
      </c>
      <c r="F317" s="186" t="s">
        <v>397</v>
      </c>
      <c r="G317" s="186" t="s">
        <v>915</v>
      </c>
      <c r="H317" s="187">
        <f t="shared" si="4"/>
        <v>45542</v>
      </c>
      <c r="I317" s="74">
        <f t="shared" si="2"/>
        <v>-205</v>
      </c>
      <c r="J317" s="79" t="str">
        <f t="shared" si="3"/>
        <v>NÃO</v>
      </c>
    </row>
    <row r="318" ht="15.75" hidden="1" customHeight="1">
      <c r="B318" s="81" t="s">
        <v>862</v>
      </c>
      <c r="C318" s="72">
        <v>45107.0</v>
      </c>
      <c r="D318" s="74" t="s">
        <v>863</v>
      </c>
      <c r="E318" s="72">
        <v>45177.0</v>
      </c>
      <c r="F318" s="186" t="s">
        <v>397</v>
      </c>
      <c r="G318" s="186" t="s">
        <v>916</v>
      </c>
      <c r="H318" s="187">
        <f t="shared" si="4"/>
        <v>45542</v>
      </c>
      <c r="I318" s="74">
        <f t="shared" si="2"/>
        <v>-205</v>
      </c>
      <c r="J318" s="79" t="str">
        <f t="shared" si="3"/>
        <v>NÃO</v>
      </c>
    </row>
    <row r="319" ht="15.75" hidden="1" customHeight="1">
      <c r="B319" s="81" t="s">
        <v>862</v>
      </c>
      <c r="C319" s="72">
        <v>45107.0</v>
      </c>
      <c r="D319" s="74" t="s">
        <v>863</v>
      </c>
      <c r="E319" s="72">
        <v>45177.0</v>
      </c>
      <c r="F319" s="186" t="s">
        <v>341</v>
      </c>
      <c r="G319" s="186" t="s">
        <v>774</v>
      </c>
      <c r="H319" s="187">
        <f t="shared" si="4"/>
        <v>45542</v>
      </c>
      <c r="I319" s="74">
        <f t="shared" si="2"/>
        <v>-205</v>
      </c>
      <c r="J319" s="79" t="str">
        <f t="shared" si="3"/>
        <v>NÃO</v>
      </c>
    </row>
    <row r="320" ht="15.75" hidden="1" customHeight="1">
      <c r="B320" s="81" t="s">
        <v>862</v>
      </c>
      <c r="C320" s="72">
        <v>45107.0</v>
      </c>
      <c r="D320" s="74" t="s">
        <v>863</v>
      </c>
      <c r="E320" s="72">
        <v>45177.0</v>
      </c>
      <c r="F320" s="186" t="s">
        <v>343</v>
      </c>
      <c r="G320" s="186" t="s">
        <v>778</v>
      </c>
      <c r="H320" s="187">
        <f t="shared" si="4"/>
        <v>45542</v>
      </c>
      <c r="I320" s="74">
        <f t="shared" si="2"/>
        <v>-205</v>
      </c>
      <c r="J320" s="79" t="str">
        <f t="shared" si="3"/>
        <v>NÃO</v>
      </c>
    </row>
    <row r="321" ht="15.75" hidden="1" customHeight="1">
      <c r="B321" s="81" t="s">
        <v>862</v>
      </c>
      <c r="C321" s="72">
        <v>45107.0</v>
      </c>
      <c r="D321" s="74" t="s">
        <v>863</v>
      </c>
      <c r="E321" s="72">
        <v>45177.0</v>
      </c>
      <c r="F321" s="186" t="s">
        <v>408</v>
      </c>
      <c r="G321" s="186" t="s">
        <v>917</v>
      </c>
      <c r="H321" s="187">
        <f t="shared" si="4"/>
        <v>45542</v>
      </c>
      <c r="I321" s="74">
        <f t="shared" si="2"/>
        <v>-205</v>
      </c>
      <c r="J321" s="79" t="str">
        <f t="shared" si="3"/>
        <v>NÃO</v>
      </c>
    </row>
    <row r="322" ht="15.75" hidden="1" customHeight="1">
      <c r="B322" s="81" t="s">
        <v>862</v>
      </c>
      <c r="C322" s="72">
        <v>45107.0</v>
      </c>
      <c r="D322" s="74" t="s">
        <v>863</v>
      </c>
      <c r="E322" s="72">
        <v>45177.0</v>
      </c>
      <c r="F322" s="186" t="s">
        <v>408</v>
      </c>
      <c r="G322" s="186" t="s">
        <v>918</v>
      </c>
      <c r="H322" s="187">
        <f t="shared" si="4"/>
        <v>45542</v>
      </c>
      <c r="I322" s="74">
        <f t="shared" si="2"/>
        <v>-205</v>
      </c>
      <c r="J322" s="79" t="str">
        <f t="shared" si="3"/>
        <v>NÃO</v>
      </c>
    </row>
    <row r="323" ht="15.75" hidden="1" customHeight="1">
      <c r="B323" s="164" t="s">
        <v>862</v>
      </c>
      <c r="C323" s="90">
        <v>45107.0</v>
      </c>
      <c r="D323" s="168" t="s">
        <v>863</v>
      </c>
      <c r="E323" s="90">
        <v>45177.0</v>
      </c>
      <c r="F323" s="194" t="s">
        <v>919</v>
      </c>
      <c r="G323" s="194" t="s">
        <v>356</v>
      </c>
      <c r="H323" s="195">
        <f t="shared" si="4"/>
        <v>45542</v>
      </c>
      <c r="I323" s="168">
        <f t="shared" si="2"/>
        <v>-205</v>
      </c>
      <c r="J323" s="161" t="str">
        <f t="shared" si="3"/>
        <v>NÃO</v>
      </c>
    </row>
    <row r="324" hidden="1">
      <c r="B324" s="74" t="s">
        <v>920</v>
      </c>
      <c r="C324" s="72">
        <v>45295.0</v>
      </c>
      <c r="D324" s="74" t="s">
        <v>921</v>
      </c>
      <c r="E324" s="72">
        <v>45364.0</v>
      </c>
      <c r="F324" s="186" t="s">
        <v>281</v>
      </c>
      <c r="G324" s="186" t="s">
        <v>865</v>
      </c>
      <c r="H324" s="72">
        <f t="shared" ref="H324:H503" si="5">E324+364</f>
        <v>45728</v>
      </c>
      <c r="I324" s="74">
        <f t="shared" ref="I324:I503" si="6">H324-TODAY()+1</f>
        <v>-18</v>
      </c>
      <c r="J324" s="73" t="str">
        <f t="shared" si="3"/>
        <v>NÃO</v>
      </c>
    </row>
    <row r="325" hidden="1">
      <c r="B325" s="74" t="s">
        <v>920</v>
      </c>
      <c r="C325" s="72">
        <v>45295.0</v>
      </c>
      <c r="D325" s="74" t="s">
        <v>921</v>
      </c>
      <c r="E325" s="72">
        <v>45364.0</v>
      </c>
      <c r="F325" s="186" t="s">
        <v>281</v>
      </c>
      <c r="G325" s="186" t="s">
        <v>656</v>
      </c>
      <c r="H325" s="72">
        <f t="shared" si="5"/>
        <v>45728</v>
      </c>
      <c r="I325" s="74">
        <f t="shared" si="6"/>
        <v>-18</v>
      </c>
      <c r="J325" s="73" t="str">
        <f t="shared" si="3"/>
        <v>NÃO</v>
      </c>
    </row>
    <row r="326" hidden="1">
      <c r="B326" s="74" t="s">
        <v>920</v>
      </c>
      <c r="C326" s="72">
        <v>45295.0</v>
      </c>
      <c r="D326" s="74" t="s">
        <v>921</v>
      </c>
      <c r="E326" s="72">
        <v>45364.0</v>
      </c>
      <c r="F326" s="186" t="s">
        <v>281</v>
      </c>
      <c r="G326" s="186" t="s">
        <v>866</v>
      </c>
      <c r="H326" s="72">
        <f t="shared" si="5"/>
        <v>45728</v>
      </c>
      <c r="I326" s="74">
        <f t="shared" si="6"/>
        <v>-18</v>
      </c>
      <c r="J326" s="73" t="str">
        <f t="shared" si="3"/>
        <v>NÃO</v>
      </c>
    </row>
    <row r="327" hidden="1">
      <c r="B327" s="74" t="s">
        <v>920</v>
      </c>
      <c r="C327" s="72">
        <v>45295.0</v>
      </c>
      <c r="D327" s="74" t="s">
        <v>921</v>
      </c>
      <c r="E327" s="72">
        <v>45364.0</v>
      </c>
      <c r="F327" s="186" t="s">
        <v>922</v>
      </c>
      <c r="G327" s="186" t="s">
        <v>923</v>
      </c>
      <c r="H327" s="72">
        <f t="shared" si="5"/>
        <v>45728</v>
      </c>
      <c r="I327" s="74">
        <f t="shared" si="6"/>
        <v>-18</v>
      </c>
      <c r="J327" s="73" t="str">
        <f t="shared" si="3"/>
        <v>NÃO</v>
      </c>
    </row>
    <row r="328" hidden="1">
      <c r="B328" s="74" t="s">
        <v>920</v>
      </c>
      <c r="C328" s="72">
        <v>45295.0</v>
      </c>
      <c r="D328" s="74" t="s">
        <v>921</v>
      </c>
      <c r="E328" s="72">
        <v>45364.0</v>
      </c>
      <c r="F328" s="186" t="s">
        <v>922</v>
      </c>
      <c r="G328" s="186" t="s">
        <v>924</v>
      </c>
      <c r="H328" s="72">
        <f t="shared" si="5"/>
        <v>45728</v>
      </c>
      <c r="I328" s="74">
        <f t="shared" si="6"/>
        <v>-18</v>
      </c>
      <c r="J328" s="73" t="str">
        <f t="shared" si="3"/>
        <v>NÃO</v>
      </c>
    </row>
    <row r="329" hidden="1">
      <c r="B329" s="74" t="s">
        <v>920</v>
      </c>
      <c r="C329" s="72">
        <v>45295.0</v>
      </c>
      <c r="D329" s="74" t="s">
        <v>921</v>
      </c>
      <c r="E329" s="72">
        <v>45364.0</v>
      </c>
      <c r="F329" s="186" t="s">
        <v>922</v>
      </c>
      <c r="G329" s="186" t="s">
        <v>925</v>
      </c>
      <c r="H329" s="72">
        <f t="shared" si="5"/>
        <v>45728</v>
      </c>
      <c r="I329" s="74">
        <f t="shared" si="6"/>
        <v>-18</v>
      </c>
      <c r="J329" s="73" t="str">
        <f t="shared" si="3"/>
        <v>NÃO</v>
      </c>
    </row>
    <row r="330" hidden="1">
      <c r="B330" s="74" t="s">
        <v>920</v>
      </c>
      <c r="C330" s="72">
        <v>45295.0</v>
      </c>
      <c r="D330" s="74" t="s">
        <v>921</v>
      </c>
      <c r="E330" s="72">
        <v>45364.0</v>
      </c>
      <c r="F330" s="186" t="s">
        <v>362</v>
      </c>
      <c r="G330" s="186" t="s">
        <v>926</v>
      </c>
      <c r="H330" s="72">
        <f t="shared" si="5"/>
        <v>45728</v>
      </c>
      <c r="I330" s="74">
        <f t="shared" si="6"/>
        <v>-18</v>
      </c>
      <c r="J330" s="73" t="str">
        <f t="shared" si="3"/>
        <v>NÃO</v>
      </c>
    </row>
    <row r="331" ht="45.0" hidden="1" customHeight="1">
      <c r="B331" s="74" t="s">
        <v>920</v>
      </c>
      <c r="C331" s="72">
        <v>45295.0</v>
      </c>
      <c r="D331" s="74" t="s">
        <v>921</v>
      </c>
      <c r="E331" s="72">
        <v>45364.0</v>
      </c>
      <c r="F331" s="186" t="s">
        <v>286</v>
      </c>
      <c r="G331" s="186" t="s">
        <v>927</v>
      </c>
      <c r="H331" s="72">
        <f t="shared" si="5"/>
        <v>45728</v>
      </c>
      <c r="I331" s="74">
        <f t="shared" si="6"/>
        <v>-18</v>
      </c>
      <c r="J331" s="73" t="str">
        <f t="shared" si="3"/>
        <v>NÃO</v>
      </c>
    </row>
    <row r="332" ht="45.0" hidden="1" customHeight="1">
      <c r="B332" s="74" t="s">
        <v>920</v>
      </c>
      <c r="C332" s="72">
        <v>45295.0</v>
      </c>
      <c r="D332" s="74" t="s">
        <v>921</v>
      </c>
      <c r="E332" s="72">
        <v>45364.0</v>
      </c>
      <c r="F332" s="186" t="s">
        <v>286</v>
      </c>
      <c r="G332" s="186" t="s">
        <v>928</v>
      </c>
      <c r="H332" s="72">
        <f t="shared" si="5"/>
        <v>45728</v>
      </c>
      <c r="I332" s="74">
        <f t="shared" si="6"/>
        <v>-18</v>
      </c>
      <c r="J332" s="73" t="str">
        <f t="shared" si="3"/>
        <v>NÃO</v>
      </c>
    </row>
    <row r="333" ht="45.0" hidden="1" customHeight="1">
      <c r="B333" s="74" t="s">
        <v>920</v>
      </c>
      <c r="C333" s="72">
        <v>45295.0</v>
      </c>
      <c r="D333" s="74" t="s">
        <v>921</v>
      </c>
      <c r="E333" s="72">
        <v>45364.0</v>
      </c>
      <c r="F333" s="186" t="s">
        <v>929</v>
      </c>
      <c r="G333" s="186" t="s">
        <v>930</v>
      </c>
      <c r="H333" s="72">
        <f t="shared" si="5"/>
        <v>45728</v>
      </c>
      <c r="I333" s="74">
        <f t="shared" si="6"/>
        <v>-18</v>
      </c>
      <c r="J333" s="73" t="str">
        <f t="shared" si="3"/>
        <v>NÃO</v>
      </c>
    </row>
    <row r="334" ht="45.0" hidden="1" customHeight="1">
      <c r="B334" s="74" t="s">
        <v>920</v>
      </c>
      <c r="C334" s="72">
        <v>45295.0</v>
      </c>
      <c r="D334" s="74" t="s">
        <v>921</v>
      </c>
      <c r="E334" s="72">
        <v>45364.0</v>
      </c>
      <c r="F334" s="186" t="s">
        <v>931</v>
      </c>
      <c r="G334" s="186" t="s">
        <v>932</v>
      </c>
      <c r="H334" s="72">
        <f t="shared" si="5"/>
        <v>45728</v>
      </c>
      <c r="I334" s="74">
        <f t="shared" si="6"/>
        <v>-18</v>
      </c>
      <c r="J334" s="73" t="str">
        <f t="shared" si="3"/>
        <v>NÃO</v>
      </c>
    </row>
    <row r="335" ht="45.0" hidden="1" customHeight="1">
      <c r="B335" s="74" t="s">
        <v>920</v>
      </c>
      <c r="C335" s="72">
        <v>45295.0</v>
      </c>
      <c r="D335" s="74" t="s">
        <v>921</v>
      </c>
      <c r="E335" s="72">
        <v>45364.0</v>
      </c>
      <c r="F335" s="186" t="s">
        <v>804</v>
      </c>
      <c r="G335" s="186" t="s">
        <v>933</v>
      </c>
      <c r="H335" s="72">
        <f t="shared" si="5"/>
        <v>45728</v>
      </c>
      <c r="I335" s="74">
        <f t="shared" si="6"/>
        <v>-18</v>
      </c>
      <c r="J335" s="73" t="str">
        <f t="shared" si="3"/>
        <v>NÃO</v>
      </c>
    </row>
    <row r="336" ht="45.0" hidden="1" customHeight="1">
      <c r="B336" s="74" t="s">
        <v>920</v>
      </c>
      <c r="C336" s="72">
        <v>45295.0</v>
      </c>
      <c r="D336" s="74" t="s">
        <v>921</v>
      </c>
      <c r="E336" s="72">
        <v>45364.0</v>
      </c>
      <c r="F336" s="186" t="s">
        <v>804</v>
      </c>
      <c r="G336" s="186" t="s">
        <v>805</v>
      </c>
      <c r="H336" s="72">
        <f t="shared" si="5"/>
        <v>45728</v>
      </c>
      <c r="I336" s="74">
        <f t="shared" si="6"/>
        <v>-18</v>
      </c>
      <c r="J336" s="73" t="str">
        <f t="shared" si="3"/>
        <v>NÃO</v>
      </c>
    </row>
    <row r="337" ht="45.0" hidden="1" customHeight="1">
      <c r="B337" s="74" t="s">
        <v>920</v>
      </c>
      <c r="C337" s="72">
        <v>45295.0</v>
      </c>
      <c r="D337" s="74" t="s">
        <v>921</v>
      </c>
      <c r="E337" s="72">
        <v>45364.0</v>
      </c>
      <c r="F337" s="186" t="s">
        <v>804</v>
      </c>
      <c r="G337" s="186" t="s">
        <v>934</v>
      </c>
      <c r="H337" s="72">
        <f t="shared" si="5"/>
        <v>45728</v>
      </c>
      <c r="I337" s="74">
        <f t="shared" si="6"/>
        <v>-18</v>
      </c>
      <c r="J337" s="73" t="str">
        <f t="shared" si="3"/>
        <v>NÃO</v>
      </c>
    </row>
    <row r="338" ht="45.0" hidden="1" customHeight="1">
      <c r="B338" s="74" t="s">
        <v>920</v>
      </c>
      <c r="C338" s="72">
        <v>45295.0</v>
      </c>
      <c r="D338" s="74" t="s">
        <v>921</v>
      </c>
      <c r="E338" s="72">
        <v>45364.0</v>
      </c>
      <c r="F338" s="186" t="s">
        <v>804</v>
      </c>
      <c r="G338" s="186" t="s">
        <v>935</v>
      </c>
      <c r="H338" s="72">
        <f t="shared" si="5"/>
        <v>45728</v>
      </c>
      <c r="I338" s="74">
        <f t="shared" si="6"/>
        <v>-18</v>
      </c>
      <c r="J338" s="73" t="str">
        <f t="shared" si="3"/>
        <v>NÃO</v>
      </c>
    </row>
    <row r="339" ht="45.0" hidden="1" customHeight="1">
      <c r="B339" s="74" t="s">
        <v>920</v>
      </c>
      <c r="C339" s="72">
        <v>45295.0</v>
      </c>
      <c r="D339" s="74" t="s">
        <v>921</v>
      </c>
      <c r="E339" s="72">
        <v>45364.0</v>
      </c>
      <c r="F339" s="186" t="s">
        <v>807</v>
      </c>
      <c r="G339" s="186" t="s">
        <v>936</v>
      </c>
      <c r="H339" s="72">
        <f t="shared" si="5"/>
        <v>45728</v>
      </c>
      <c r="I339" s="74">
        <f t="shared" si="6"/>
        <v>-18</v>
      </c>
      <c r="J339" s="73" t="str">
        <f t="shared" si="3"/>
        <v>NÃO</v>
      </c>
    </row>
    <row r="340" ht="45.0" hidden="1" customHeight="1">
      <c r="B340" s="74" t="s">
        <v>920</v>
      </c>
      <c r="C340" s="72">
        <v>45295.0</v>
      </c>
      <c r="D340" s="74" t="s">
        <v>921</v>
      </c>
      <c r="E340" s="72">
        <v>45364.0</v>
      </c>
      <c r="F340" s="186" t="s">
        <v>807</v>
      </c>
      <c r="G340" s="186" t="s">
        <v>937</v>
      </c>
      <c r="H340" s="72">
        <f t="shared" si="5"/>
        <v>45728</v>
      </c>
      <c r="I340" s="74">
        <f t="shared" si="6"/>
        <v>-18</v>
      </c>
      <c r="J340" s="73" t="str">
        <f t="shared" si="3"/>
        <v>NÃO</v>
      </c>
    </row>
    <row r="341" ht="45.0" hidden="1" customHeight="1">
      <c r="B341" s="74" t="s">
        <v>920</v>
      </c>
      <c r="C341" s="72">
        <v>45295.0</v>
      </c>
      <c r="D341" s="74" t="s">
        <v>921</v>
      </c>
      <c r="E341" s="72">
        <v>45364.0</v>
      </c>
      <c r="F341" s="186" t="s">
        <v>785</v>
      </c>
      <c r="G341" s="186" t="s">
        <v>938</v>
      </c>
      <c r="H341" s="72">
        <f t="shared" si="5"/>
        <v>45728</v>
      </c>
      <c r="I341" s="74">
        <f t="shared" si="6"/>
        <v>-18</v>
      </c>
      <c r="J341" s="73" t="str">
        <f t="shared" si="3"/>
        <v>NÃO</v>
      </c>
    </row>
    <row r="342" ht="45.0" hidden="1" customHeight="1">
      <c r="B342" s="74" t="s">
        <v>920</v>
      </c>
      <c r="C342" s="72">
        <v>45295.0</v>
      </c>
      <c r="D342" s="74" t="s">
        <v>921</v>
      </c>
      <c r="E342" s="72">
        <v>45364.0</v>
      </c>
      <c r="F342" s="186" t="s">
        <v>296</v>
      </c>
      <c r="G342" s="186" t="s">
        <v>647</v>
      </c>
      <c r="H342" s="72">
        <f t="shared" si="5"/>
        <v>45728</v>
      </c>
      <c r="I342" s="74">
        <f t="shared" si="6"/>
        <v>-18</v>
      </c>
      <c r="J342" s="73" t="str">
        <f t="shared" si="3"/>
        <v>NÃO</v>
      </c>
    </row>
    <row r="343" ht="45.0" hidden="1" customHeight="1">
      <c r="B343" s="74" t="s">
        <v>920</v>
      </c>
      <c r="C343" s="72">
        <v>45295.0</v>
      </c>
      <c r="D343" s="74" t="s">
        <v>921</v>
      </c>
      <c r="E343" s="72">
        <v>45364.0</v>
      </c>
      <c r="F343" s="186" t="s">
        <v>296</v>
      </c>
      <c r="G343" s="186" t="s">
        <v>939</v>
      </c>
      <c r="H343" s="72">
        <f t="shared" si="5"/>
        <v>45728</v>
      </c>
      <c r="I343" s="74">
        <f t="shared" si="6"/>
        <v>-18</v>
      </c>
      <c r="J343" s="73" t="str">
        <f t="shared" si="3"/>
        <v>NÃO</v>
      </c>
    </row>
    <row r="344" ht="45.0" hidden="1" customHeight="1">
      <c r="B344" s="74" t="s">
        <v>920</v>
      </c>
      <c r="C344" s="72">
        <v>45295.0</v>
      </c>
      <c r="D344" s="74" t="s">
        <v>921</v>
      </c>
      <c r="E344" s="72">
        <v>45364.0</v>
      </c>
      <c r="F344" s="186" t="s">
        <v>296</v>
      </c>
      <c r="G344" s="186" t="s">
        <v>940</v>
      </c>
      <c r="H344" s="72">
        <f t="shared" si="5"/>
        <v>45728</v>
      </c>
      <c r="I344" s="74">
        <f t="shared" si="6"/>
        <v>-18</v>
      </c>
      <c r="J344" s="73" t="str">
        <f t="shared" si="3"/>
        <v>NÃO</v>
      </c>
    </row>
    <row r="345" ht="45.0" hidden="1" customHeight="1">
      <c r="B345" s="74" t="s">
        <v>920</v>
      </c>
      <c r="C345" s="72">
        <v>45295.0</v>
      </c>
      <c r="D345" s="74" t="s">
        <v>921</v>
      </c>
      <c r="E345" s="72">
        <v>45364.0</v>
      </c>
      <c r="F345" s="186" t="s">
        <v>296</v>
      </c>
      <c r="G345" s="186" t="s">
        <v>941</v>
      </c>
      <c r="H345" s="72">
        <f t="shared" si="5"/>
        <v>45728</v>
      </c>
      <c r="I345" s="74">
        <f t="shared" si="6"/>
        <v>-18</v>
      </c>
      <c r="J345" s="73" t="str">
        <f t="shared" si="3"/>
        <v>NÃO</v>
      </c>
    </row>
    <row r="346" ht="45.0" hidden="1" customHeight="1">
      <c r="B346" s="74" t="s">
        <v>920</v>
      </c>
      <c r="C346" s="72">
        <v>45295.0</v>
      </c>
      <c r="D346" s="74" t="s">
        <v>921</v>
      </c>
      <c r="E346" s="72">
        <v>45364.0</v>
      </c>
      <c r="F346" s="186" t="s">
        <v>296</v>
      </c>
      <c r="G346" s="186" t="s">
        <v>657</v>
      </c>
      <c r="H346" s="72">
        <f t="shared" si="5"/>
        <v>45728</v>
      </c>
      <c r="I346" s="74">
        <f t="shared" si="6"/>
        <v>-18</v>
      </c>
      <c r="J346" s="73" t="str">
        <f t="shared" si="3"/>
        <v>NÃO</v>
      </c>
    </row>
    <row r="347" ht="45.0" hidden="1" customHeight="1">
      <c r="B347" s="74" t="s">
        <v>920</v>
      </c>
      <c r="C347" s="72">
        <v>45295.0</v>
      </c>
      <c r="D347" s="74" t="s">
        <v>921</v>
      </c>
      <c r="E347" s="72">
        <v>45364.0</v>
      </c>
      <c r="F347" s="186" t="s">
        <v>296</v>
      </c>
      <c r="G347" s="186" t="s">
        <v>942</v>
      </c>
      <c r="H347" s="72">
        <f t="shared" si="5"/>
        <v>45728</v>
      </c>
      <c r="I347" s="74">
        <f t="shared" si="6"/>
        <v>-18</v>
      </c>
      <c r="J347" s="73" t="str">
        <f t="shared" si="3"/>
        <v>NÃO</v>
      </c>
    </row>
    <row r="348" ht="45.0" hidden="1" customHeight="1">
      <c r="B348" s="74" t="s">
        <v>920</v>
      </c>
      <c r="C348" s="72">
        <v>45295.0</v>
      </c>
      <c r="D348" s="74" t="s">
        <v>921</v>
      </c>
      <c r="E348" s="72">
        <v>45364.0</v>
      </c>
      <c r="F348" s="186" t="s">
        <v>296</v>
      </c>
      <c r="G348" s="186" t="s">
        <v>943</v>
      </c>
      <c r="H348" s="72">
        <f t="shared" si="5"/>
        <v>45728</v>
      </c>
      <c r="I348" s="74">
        <f t="shared" si="6"/>
        <v>-18</v>
      </c>
      <c r="J348" s="73" t="str">
        <f t="shared" si="3"/>
        <v>NÃO</v>
      </c>
    </row>
    <row r="349" ht="45.0" hidden="1" customHeight="1">
      <c r="B349" s="74" t="s">
        <v>920</v>
      </c>
      <c r="C349" s="72">
        <v>45295.0</v>
      </c>
      <c r="D349" s="74" t="s">
        <v>921</v>
      </c>
      <c r="E349" s="72">
        <v>45364.0</v>
      </c>
      <c r="F349" s="186" t="s">
        <v>891</v>
      </c>
      <c r="G349" s="186" t="s">
        <v>944</v>
      </c>
      <c r="H349" s="72">
        <f t="shared" si="5"/>
        <v>45728</v>
      </c>
      <c r="I349" s="74">
        <f t="shared" si="6"/>
        <v>-18</v>
      </c>
      <c r="J349" s="73" t="str">
        <f t="shared" si="3"/>
        <v>NÃO</v>
      </c>
    </row>
    <row r="350" ht="45.0" hidden="1" customHeight="1">
      <c r="B350" s="74" t="s">
        <v>920</v>
      </c>
      <c r="C350" s="72">
        <v>45295.0</v>
      </c>
      <c r="D350" s="74" t="s">
        <v>921</v>
      </c>
      <c r="E350" s="72">
        <v>45364.0</v>
      </c>
      <c r="F350" s="186" t="s">
        <v>891</v>
      </c>
      <c r="G350" s="186" t="s">
        <v>654</v>
      </c>
      <c r="H350" s="72">
        <f t="shared" si="5"/>
        <v>45728</v>
      </c>
      <c r="I350" s="74">
        <f t="shared" si="6"/>
        <v>-18</v>
      </c>
      <c r="J350" s="73" t="str">
        <f t="shared" si="3"/>
        <v>NÃO</v>
      </c>
    </row>
    <row r="351" ht="45.0" hidden="1" customHeight="1">
      <c r="B351" s="74" t="s">
        <v>920</v>
      </c>
      <c r="C351" s="72">
        <v>45295.0</v>
      </c>
      <c r="D351" s="74" t="s">
        <v>921</v>
      </c>
      <c r="E351" s="72">
        <v>45364.0</v>
      </c>
      <c r="F351" s="186" t="s">
        <v>891</v>
      </c>
      <c r="G351" s="186" t="s">
        <v>945</v>
      </c>
      <c r="H351" s="72">
        <f t="shared" si="5"/>
        <v>45728</v>
      </c>
      <c r="I351" s="74">
        <f t="shared" si="6"/>
        <v>-18</v>
      </c>
      <c r="J351" s="73" t="str">
        <f t="shared" si="3"/>
        <v>NÃO</v>
      </c>
    </row>
    <row r="352" ht="45.0" hidden="1" customHeight="1">
      <c r="B352" s="74" t="s">
        <v>920</v>
      </c>
      <c r="C352" s="72">
        <v>45295.0</v>
      </c>
      <c r="D352" s="74" t="s">
        <v>921</v>
      </c>
      <c r="E352" s="72">
        <v>45364.0</v>
      </c>
      <c r="F352" s="186" t="s">
        <v>891</v>
      </c>
      <c r="G352" s="186" t="s">
        <v>653</v>
      </c>
      <c r="H352" s="72">
        <f t="shared" si="5"/>
        <v>45728</v>
      </c>
      <c r="I352" s="74">
        <f t="shared" si="6"/>
        <v>-18</v>
      </c>
      <c r="J352" s="73" t="str">
        <f t="shared" si="3"/>
        <v>NÃO</v>
      </c>
    </row>
    <row r="353" ht="45.0" hidden="1" customHeight="1">
      <c r="B353" s="74" t="s">
        <v>920</v>
      </c>
      <c r="C353" s="72">
        <v>45295.0</v>
      </c>
      <c r="D353" s="74" t="s">
        <v>921</v>
      </c>
      <c r="E353" s="72">
        <v>45364.0</v>
      </c>
      <c r="F353" s="186" t="s">
        <v>893</v>
      </c>
      <c r="G353" s="186" t="s">
        <v>946</v>
      </c>
      <c r="H353" s="72">
        <f t="shared" si="5"/>
        <v>45728</v>
      </c>
      <c r="I353" s="74">
        <f t="shared" si="6"/>
        <v>-18</v>
      </c>
      <c r="J353" s="73" t="str">
        <f t="shared" si="3"/>
        <v>NÃO</v>
      </c>
    </row>
    <row r="354" ht="45.0" hidden="1" customHeight="1">
      <c r="B354" s="74" t="s">
        <v>920</v>
      </c>
      <c r="C354" s="72">
        <v>45295.0</v>
      </c>
      <c r="D354" s="74" t="s">
        <v>921</v>
      </c>
      <c r="E354" s="72">
        <v>45364.0</v>
      </c>
      <c r="F354" s="186" t="s">
        <v>370</v>
      </c>
      <c r="G354" s="186" t="s">
        <v>947</v>
      </c>
      <c r="H354" s="72">
        <f t="shared" si="5"/>
        <v>45728</v>
      </c>
      <c r="I354" s="74">
        <f t="shared" si="6"/>
        <v>-18</v>
      </c>
      <c r="J354" s="73" t="str">
        <f t="shared" si="3"/>
        <v>NÃO</v>
      </c>
    </row>
    <row r="355" ht="45.0" hidden="1" customHeight="1">
      <c r="B355" s="74" t="s">
        <v>920</v>
      </c>
      <c r="C355" s="72">
        <v>45295.0</v>
      </c>
      <c r="D355" s="74" t="s">
        <v>921</v>
      </c>
      <c r="E355" s="72">
        <v>45364.0</v>
      </c>
      <c r="F355" s="186" t="s">
        <v>376</v>
      </c>
      <c r="G355" s="186" t="s">
        <v>722</v>
      </c>
      <c r="H355" s="72">
        <f t="shared" si="5"/>
        <v>45728</v>
      </c>
      <c r="I355" s="74">
        <f t="shared" si="6"/>
        <v>-18</v>
      </c>
      <c r="J355" s="73" t="str">
        <f t="shared" si="3"/>
        <v>NÃO</v>
      </c>
    </row>
    <row r="356" ht="45.0" hidden="1" customHeight="1">
      <c r="B356" s="74" t="s">
        <v>920</v>
      </c>
      <c r="C356" s="72">
        <v>45295.0</v>
      </c>
      <c r="D356" s="74" t="s">
        <v>921</v>
      </c>
      <c r="E356" s="72">
        <v>45364.0</v>
      </c>
      <c r="F356" s="186" t="s">
        <v>378</v>
      </c>
      <c r="G356" s="186" t="s">
        <v>948</v>
      </c>
      <c r="H356" s="72">
        <f t="shared" si="5"/>
        <v>45728</v>
      </c>
      <c r="I356" s="74">
        <f t="shared" si="6"/>
        <v>-18</v>
      </c>
      <c r="J356" s="73" t="str">
        <f t="shared" si="3"/>
        <v>NÃO</v>
      </c>
    </row>
    <row r="357" ht="45.0" hidden="1" customHeight="1">
      <c r="B357" s="74" t="s">
        <v>920</v>
      </c>
      <c r="C357" s="72">
        <v>45295.0</v>
      </c>
      <c r="D357" s="74" t="s">
        <v>921</v>
      </c>
      <c r="E357" s="72">
        <v>45364.0</v>
      </c>
      <c r="F357" s="186" t="s">
        <v>949</v>
      </c>
      <c r="G357" s="186" t="s">
        <v>736</v>
      </c>
      <c r="H357" s="72">
        <f t="shared" si="5"/>
        <v>45728</v>
      </c>
      <c r="I357" s="74">
        <f t="shared" si="6"/>
        <v>-18</v>
      </c>
      <c r="J357" s="73" t="str">
        <f t="shared" si="3"/>
        <v>NÃO</v>
      </c>
    </row>
    <row r="358" ht="45.0" hidden="1" customHeight="1">
      <c r="B358" s="74" t="s">
        <v>920</v>
      </c>
      <c r="C358" s="72">
        <v>45295.0</v>
      </c>
      <c r="D358" s="74" t="s">
        <v>921</v>
      </c>
      <c r="E358" s="72">
        <v>45364.0</v>
      </c>
      <c r="F358" s="186" t="s">
        <v>950</v>
      </c>
      <c r="G358" s="186" t="s">
        <v>951</v>
      </c>
      <c r="H358" s="72">
        <f t="shared" si="5"/>
        <v>45728</v>
      </c>
      <c r="I358" s="74">
        <f t="shared" si="6"/>
        <v>-18</v>
      </c>
      <c r="J358" s="73" t="str">
        <f t="shared" si="3"/>
        <v>NÃO</v>
      </c>
    </row>
    <row r="359" ht="45.0" hidden="1" customHeight="1">
      <c r="B359" s="74" t="s">
        <v>920</v>
      </c>
      <c r="C359" s="72">
        <v>45295.0</v>
      </c>
      <c r="D359" s="74" t="s">
        <v>921</v>
      </c>
      <c r="E359" s="72">
        <v>45364.0</v>
      </c>
      <c r="F359" s="186" t="s">
        <v>950</v>
      </c>
      <c r="G359" s="186" t="s">
        <v>952</v>
      </c>
      <c r="H359" s="72">
        <f t="shared" si="5"/>
        <v>45728</v>
      </c>
      <c r="I359" s="74">
        <f t="shared" si="6"/>
        <v>-18</v>
      </c>
      <c r="J359" s="73" t="str">
        <f t="shared" si="3"/>
        <v>NÃO</v>
      </c>
    </row>
    <row r="360" ht="45.0" hidden="1" customHeight="1">
      <c r="B360" s="74" t="s">
        <v>920</v>
      </c>
      <c r="C360" s="72">
        <v>45295.0</v>
      </c>
      <c r="D360" s="74" t="s">
        <v>921</v>
      </c>
      <c r="E360" s="72">
        <v>45364.0</v>
      </c>
      <c r="F360" s="186" t="s">
        <v>953</v>
      </c>
      <c r="G360" s="186" t="s">
        <v>954</v>
      </c>
      <c r="H360" s="72">
        <f t="shared" si="5"/>
        <v>45728</v>
      </c>
      <c r="I360" s="74">
        <f t="shared" si="6"/>
        <v>-18</v>
      </c>
      <c r="J360" s="73" t="str">
        <f t="shared" si="3"/>
        <v>NÃO</v>
      </c>
    </row>
    <row r="361" ht="45.0" hidden="1" customHeight="1">
      <c r="B361" s="74" t="s">
        <v>920</v>
      </c>
      <c r="C361" s="72">
        <v>45295.0</v>
      </c>
      <c r="D361" s="74" t="s">
        <v>921</v>
      </c>
      <c r="E361" s="72">
        <v>45364.0</v>
      </c>
      <c r="F361" s="186" t="s">
        <v>955</v>
      </c>
      <c r="G361" s="186" t="s">
        <v>734</v>
      </c>
      <c r="H361" s="72">
        <f t="shared" si="5"/>
        <v>45728</v>
      </c>
      <c r="I361" s="74">
        <f t="shared" si="6"/>
        <v>-18</v>
      </c>
      <c r="J361" s="73" t="str">
        <f t="shared" si="3"/>
        <v>NÃO</v>
      </c>
    </row>
    <row r="362" ht="45.0" hidden="1" customHeight="1">
      <c r="B362" s="74" t="s">
        <v>920</v>
      </c>
      <c r="C362" s="72">
        <v>45295.0</v>
      </c>
      <c r="D362" s="74" t="s">
        <v>921</v>
      </c>
      <c r="E362" s="72">
        <v>45364.0</v>
      </c>
      <c r="F362" s="186" t="s">
        <v>824</v>
      </c>
      <c r="G362" s="186" t="s">
        <v>956</v>
      </c>
      <c r="H362" s="72">
        <f t="shared" si="5"/>
        <v>45728</v>
      </c>
      <c r="I362" s="74">
        <f t="shared" si="6"/>
        <v>-18</v>
      </c>
      <c r="J362" s="73" t="str">
        <f t="shared" si="3"/>
        <v>NÃO</v>
      </c>
    </row>
    <row r="363" ht="45.0" hidden="1" customHeight="1">
      <c r="B363" s="74" t="s">
        <v>920</v>
      </c>
      <c r="C363" s="72">
        <v>45295.0</v>
      </c>
      <c r="D363" s="74" t="s">
        <v>921</v>
      </c>
      <c r="E363" s="72">
        <v>45364.0</v>
      </c>
      <c r="F363" s="186" t="s">
        <v>827</v>
      </c>
      <c r="G363" s="186" t="s">
        <v>906</v>
      </c>
      <c r="H363" s="72">
        <f t="shared" si="5"/>
        <v>45728</v>
      </c>
      <c r="I363" s="74">
        <f t="shared" si="6"/>
        <v>-18</v>
      </c>
      <c r="J363" s="73" t="str">
        <f t="shared" si="3"/>
        <v>NÃO</v>
      </c>
    </row>
    <row r="364" ht="45.0" hidden="1" customHeight="1">
      <c r="B364" s="74" t="s">
        <v>920</v>
      </c>
      <c r="C364" s="72">
        <v>45295.0</v>
      </c>
      <c r="D364" s="74" t="s">
        <v>921</v>
      </c>
      <c r="E364" s="72">
        <v>45364.0</v>
      </c>
      <c r="F364" s="186" t="s">
        <v>319</v>
      </c>
      <c r="G364" s="186" t="s">
        <v>702</v>
      </c>
      <c r="H364" s="72">
        <f t="shared" si="5"/>
        <v>45728</v>
      </c>
      <c r="I364" s="74">
        <f t="shared" si="6"/>
        <v>-18</v>
      </c>
      <c r="J364" s="73" t="str">
        <f t="shared" si="3"/>
        <v>NÃO</v>
      </c>
    </row>
    <row r="365" ht="45.0" hidden="1" customHeight="1">
      <c r="B365" s="74" t="s">
        <v>920</v>
      </c>
      <c r="C365" s="72">
        <v>45295.0</v>
      </c>
      <c r="D365" s="74" t="s">
        <v>921</v>
      </c>
      <c r="E365" s="72">
        <v>45364.0</v>
      </c>
      <c r="F365" s="186" t="s">
        <v>319</v>
      </c>
      <c r="G365" s="186" t="s">
        <v>957</v>
      </c>
      <c r="H365" s="72">
        <f t="shared" si="5"/>
        <v>45728</v>
      </c>
      <c r="I365" s="74">
        <f t="shared" si="6"/>
        <v>-18</v>
      </c>
      <c r="J365" s="73" t="str">
        <f t="shared" si="3"/>
        <v>NÃO</v>
      </c>
    </row>
    <row r="366" ht="45.0" hidden="1" customHeight="1">
      <c r="B366" s="74" t="s">
        <v>920</v>
      </c>
      <c r="C366" s="72">
        <v>45295.0</v>
      </c>
      <c r="D366" s="74" t="s">
        <v>921</v>
      </c>
      <c r="E366" s="72">
        <v>45364.0</v>
      </c>
      <c r="F366" s="186" t="s">
        <v>319</v>
      </c>
      <c r="G366" s="186" t="s">
        <v>703</v>
      </c>
      <c r="H366" s="72">
        <f t="shared" si="5"/>
        <v>45728</v>
      </c>
      <c r="I366" s="74">
        <f t="shared" si="6"/>
        <v>-18</v>
      </c>
      <c r="J366" s="73" t="str">
        <f t="shared" si="3"/>
        <v>NÃO</v>
      </c>
    </row>
    <row r="367" ht="45.0" hidden="1" customHeight="1">
      <c r="B367" s="74" t="s">
        <v>920</v>
      </c>
      <c r="C367" s="72">
        <v>45295.0</v>
      </c>
      <c r="D367" s="74" t="s">
        <v>921</v>
      </c>
      <c r="E367" s="72">
        <v>45364.0</v>
      </c>
      <c r="F367" s="186" t="s">
        <v>390</v>
      </c>
      <c r="G367" s="186" t="s">
        <v>958</v>
      </c>
      <c r="H367" s="72">
        <f t="shared" si="5"/>
        <v>45728</v>
      </c>
      <c r="I367" s="74">
        <f t="shared" si="6"/>
        <v>-18</v>
      </c>
      <c r="J367" s="73" t="str">
        <f t="shared" si="3"/>
        <v>NÃO</v>
      </c>
    </row>
    <row r="368" ht="45.0" hidden="1" customHeight="1">
      <c r="B368" s="74" t="s">
        <v>920</v>
      </c>
      <c r="C368" s="72">
        <v>45295.0</v>
      </c>
      <c r="D368" s="74" t="s">
        <v>921</v>
      </c>
      <c r="E368" s="72">
        <v>45364.0</v>
      </c>
      <c r="F368" s="186" t="s">
        <v>390</v>
      </c>
      <c r="G368" s="186" t="s">
        <v>959</v>
      </c>
      <c r="H368" s="72">
        <f t="shared" si="5"/>
        <v>45728</v>
      </c>
      <c r="I368" s="74">
        <f t="shared" si="6"/>
        <v>-18</v>
      </c>
      <c r="J368" s="73" t="str">
        <f t="shared" si="3"/>
        <v>NÃO</v>
      </c>
    </row>
    <row r="369" ht="45.0" hidden="1" customHeight="1">
      <c r="B369" s="74" t="s">
        <v>920</v>
      </c>
      <c r="C369" s="72">
        <v>45295.0</v>
      </c>
      <c r="D369" s="74" t="s">
        <v>921</v>
      </c>
      <c r="E369" s="72">
        <v>45364.0</v>
      </c>
      <c r="F369" s="186" t="s">
        <v>390</v>
      </c>
      <c r="G369" s="186" t="s">
        <v>960</v>
      </c>
      <c r="H369" s="72">
        <f t="shared" si="5"/>
        <v>45728</v>
      </c>
      <c r="I369" s="74">
        <f t="shared" si="6"/>
        <v>-18</v>
      </c>
      <c r="J369" s="73" t="str">
        <f t="shared" si="3"/>
        <v>NÃO</v>
      </c>
    </row>
    <row r="370" ht="45.0" hidden="1" customHeight="1">
      <c r="B370" s="74" t="s">
        <v>920</v>
      </c>
      <c r="C370" s="72">
        <v>45295.0</v>
      </c>
      <c r="D370" s="74" t="s">
        <v>921</v>
      </c>
      <c r="E370" s="72">
        <v>45364.0</v>
      </c>
      <c r="F370" s="186" t="s">
        <v>390</v>
      </c>
      <c r="G370" s="186" t="s">
        <v>892</v>
      </c>
      <c r="H370" s="72">
        <f t="shared" si="5"/>
        <v>45728</v>
      </c>
      <c r="I370" s="74">
        <f t="shared" si="6"/>
        <v>-18</v>
      </c>
      <c r="J370" s="73" t="str">
        <f t="shared" si="3"/>
        <v>NÃO</v>
      </c>
    </row>
    <row r="371" ht="45.0" hidden="1" customHeight="1">
      <c r="B371" s="74" t="s">
        <v>920</v>
      </c>
      <c r="C371" s="72">
        <v>45295.0</v>
      </c>
      <c r="D371" s="74" t="s">
        <v>921</v>
      </c>
      <c r="E371" s="72">
        <v>45364.0</v>
      </c>
      <c r="F371" s="186" t="s">
        <v>840</v>
      </c>
      <c r="G371" s="186" t="s">
        <v>717</v>
      </c>
      <c r="H371" s="72">
        <f t="shared" si="5"/>
        <v>45728</v>
      </c>
      <c r="I371" s="74">
        <f t="shared" si="6"/>
        <v>-18</v>
      </c>
      <c r="J371" s="73" t="str">
        <f t="shared" si="3"/>
        <v>NÃO</v>
      </c>
    </row>
    <row r="372" ht="45.0" hidden="1" customHeight="1">
      <c r="B372" s="74" t="s">
        <v>920</v>
      </c>
      <c r="C372" s="72">
        <v>45295.0</v>
      </c>
      <c r="D372" s="74" t="s">
        <v>921</v>
      </c>
      <c r="E372" s="72">
        <v>45364.0</v>
      </c>
      <c r="F372" s="186" t="s">
        <v>961</v>
      </c>
      <c r="G372" s="186" t="s">
        <v>746</v>
      </c>
      <c r="H372" s="72">
        <f t="shared" si="5"/>
        <v>45728</v>
      </c>
      <c r="I372" s="74">
        <f t="shared" si="6"/>
        <v>-18</v>
      </c>
      <c r="J372" s="73" t="str">
        <f t="shared" si="3"/>
        <v>NÃO</v>
      </c>
    </row>
    <row r="373" ht="45.0" hidden="1" customHeight="1">
      <c r="B373" s="74" t="s">
        <v>920</v>
      </c>
      <c r="C373" s="72">
        <v>45295.0</v>
      </c>
      <c r="D373" s="74" t="s">
        <v>921</v>
      </c>
      <c r="E373" s="72">
        <v>45364.0</v>
      </c>
      <c r="F373" s="186" t="s">
        <v>395</v>
      </c>
      <c r="G373" s="186" t="s">
        <v>962</v>
      </c>
      <c r="H373" s="72">
        <f t="shared" si="5"/>
        <v>45728</v>
      </c>
      <c r="I373" s="74">
        <f t="shared" si="6"/>
        <v>-18</v>
      </c>
      <c r="J373" s="73" t="str">
        <f t="shared" si="3"/>
        <v>NÃO</v>
      </c>
    </row>
    <row r="374" ht="45.0" hidden="1" customHeight="1">
      <c r="B374" s="74" t="s">
        <v>920</v>
      </c>
      <c r="C374" s="72">
        <v>45295.0</v>
      </c>
      <c r="D374" s="74" t="s">
        <v>921</v>
      </c>
      <c r="E374" s="72">
        <v>45364.0</v>
      </c>
      <c r="F374" s="186" t="s">
        <v>395</v>
      </c>
      <c r="G374" s="186" t="s">
        <v>963</v>
      </c>
      <c r="H374" s="72">
        <f t="shared" si="5"/>
        <v>45728</v>
      </c>
      <c r="I374" s="74">
        <f t="shared" si="6"/>
        <v>-18</v>
      </c>
      <c r="J374" s="73" t="str">
        <f t="shared" si="3"/>
        <v>NÃO</v>
      </c>
    </row>
    <row r="375" ht="45.0" hidden="1" customHeight="1">
      <c r="B375" s="74" t="s">
        <v>920</v>
      </c>
      <c r="C375" s="72">
        <v>45295.0</v>
      </c>
      <c r="D375" s="74" t="s">
        <v>921</v>
      </c>
      <c r="E375" s="72">
        <v>45364.0</v>
      </c>
      <c r="F375" s="186" t="s">
        <v>395</v>
      </c>
      <c r="G375" s="186" t="s">
        <v>771</v>
      </c>
      <c r="H375" s="72">
        <f t="shared" si="5"/>
        <v>45728</v>
      </c>
      <c r="I375" s="74">
        <f t="shared" si="6"/>
        <v>-18</v>
      </c>
      <c r="J375" s="73" t="str">
        <f t="shared" si="3"/>
        <v>NÃO</v>
      </c>
    </row>
    <row r="376" ht="45.0" hidden="1" customHeight="1">
      <c r="B376" s="74" t="s">
        <v>920</v>
      </c>
      <c r="C376" s="72">
        <v>45295.0</v>
      </c>
      <c r="D376" s="74" t="s">
        <v>921</v>
      </c>
      <c r="E376" s="72">
        <v>45364.0</v>
      </c>
      <c r="F376" s="186" t="s">
        <v>326</v>
      </c>
      <c r="G376" s="186" t="s">
        <v>964</v>
      </c>
      <c r="H376" s="72">
        <f t="shared" si="5"/>
        <v>45728</v>
      </c>
      <c r="I376" s="74">
        <f t="shared" si="6"/>
        <v>-18</v>
      </c>
      <c r="J376" s="73" t="str">
        <f t="shared" si="3"/>
        <v>NÃO</v>
      </c>
    </row>
    <row r="377" ht="45.0" hidden="1" customHeight="1">
      <c r="B377" s="74" t="s">
        <v>920</v>
      </c>
      <c r="C377" s="72">
        <v>45295.0</v>
      </c>
      <c r="D377" s="74" t="s">
        <v>921</v>
      </c>
      <c r="E377" s="72">
        <v>45364.0</v>
      </c>
      <c r="F377" s="186" t="s">
        <v>330</v>
      </c>
      <c r="G377" s="186" t="s">
        <v>760</v>
      </c>
      <c r="H377" s="72">
        <f t="shared" si="5"/>
        <v>45728</v>
      </c>
      <c r="I377" s="74">
        <f t="shared" si="6"/>
        <v>-18</v>
      </c>
      <c r="J377" s="73" t="str">
        <f t="shared" si="3"/>
        <v>NÃO</v>
      </c>
    </row>
    <row r="378" ht="45.0" hidden="1" customHeight="1">
      <c r="B378" s="74" t="s">
        <v>920</v>
      </c>
      <c r="C378" s="72">
        <v>45295.0</v>
      </c>
      <c r="D378" s="74" t="s">
        <v>921</v>
      </c>
      <c r="E378" s="72">
        <v>45364.0</v>
      </c>
      <c r="F378" s="186" t="s">
        <v>330</v>
      </c>
      <c r="G378" s="186" t="s">
        <v>761</v>
      </c>
      <c r="H378" s="72">
        <f t="shared" si="5"/>
        <v>45728</v>
      </c>
      <c r="I378" s="74">
        <f t="shared" si="6"/>
        <v>-18</v>
      </c>
      <c r="J378" s="73" t="str">
        <f t="shared" si="3"/>
        <v>NÃO</v>
      </c>
    </row>
    <row r="379" ht="45.0" hidden="1" customHeight="1">
      <c r="B379" s="74" t="s">
        <v>920</v>
      </c>
      <c r="C379" s="72">
        <v>45295.0</v>
      </c>
      <c r="D379" s="74" t="s">
        <v>921</v>
      </c>
      <c r="E379" s="72">
        <v>45364.0</v>
      </c>
      <c r="F379" s="186" t="s">
        <v>332</v>
      </c>
      <c r="G379" s="186" t="s">
        <v>965</v>
      </c>
      <c r="H379" s="72">
        <f t="shared" si="5"/>
        <v>45728</v>
      </c>
      <c r="I379" s="74">
        <f t="shared" si="6"/>
        <v>-18</v>
      </c>
      <c r="J379" s="73" t="str">
        <f t="shared" si="3"/>
        <v>NÃO</v>
      </c>
    </row>
    <row r="380" ht="45.0" hidden="1" customHeight="1">
      <c r="B380" s="74" t="s">
        <v>920</v>
      </c>
      <c r="C380" s="72">
        <v>45295.0</v>
      </c>
      <c r="D380" s="74" t="s">
        <v>921</v>
      </c>
      <c r="E380" s="72">
        <v>45364.0</v>
      </c>
      <c r="F380" s="186" t="s">
        <v>401</v>
      </c>
      <c r="G380" s="186" t="s">
        <v>776</v>
      </c>
      <c r="H380" s="72">
        <f t="shared" si="5"/>
        <v>45728</v>
      </c>
      <c r="I380" s="74">
        <f t="shared" si="6"/>
        <v>-18</v>
      </c>
      <c r="J380" s="73" t="str">
        <f t="shared" si="3"/>
        <v>NÃO</v>
      </c>
    </row>
    <row r="381" ht="45.0" hidden="1" customHeight="1">
      <c r="B381" s="74" t="s">
        <v>920</v>
      </c>
      <c r="C381" s="72">
        <v>45295.0</v>
      </c>
      <c r="D381" s="74" t="s">
        <v>921</v>
      </c>
      <c r="E381" s="72">
        <v>45364.0</v>
      </c>
      <c r="F381" s="186" t="s">
        <v>343</v>
      </c>
      <c r="G381" s="186" t="s">
        <v>778</v>
      </c>
      <c r="H381" s="72">
        <f t="shared" si="5"/>
        <v>45728</v>
      </c>
      <c r="I381" s="74">
        <f t="shared" si="6"/>
        <v>-18</v>
      </c>
      <c r="J381" s="73" t="str">
        <f t="shared" si="3"/>
        <v>NÃO</v>
      </c>
    </row>
    <row r="382" ht="45.0" hidden="1" customHeight="1">
      <c r="B382" s="74" t="s">
        <v>920</v>
      </c>
      <c r="C382" s="72">
        <v>45295.0</v>
      </c>
      <c r="D382" s="74" t="s">
        <v>921</v>
      </c>
      <c r="E382" s="72">
        <v>45364.0</v>
      </c>
      <c r="F382" s="186" t="s">
        <v>345</v>
      </c>
      <c r="G382" s="186" t="s">
        <v>966</v>
      </c>
      <c r="H382" s="72">
        <f t="shared" si="5"/>
        <v>45728</v>
      </c>
      <c r="I382" s="74">
        <f t="shared" si="6"/>
        <v>-18</v>
      </c>
      <c r="J382" s="73" t="str">
        <f t="shared" si="3"/>
        <v>NÃO</v>
      </c>
    </row>
    <row r="383" ht="45.0" hidden="1" customHeight="1">
      <c r="B383" s="74" t="s">
        <v>920</v>
      </c>
      <c r="C383" s="72">
        <v>45295.0</v>
      </c>
      <c r="D383" s="74" t="s">
        <v>921</v>
      </c>
      <c r="E383" s="72">
        <v>45364.0</v>
      </c>
      <c r="F383" s="186" t="s">
        <v>345</v>
      </c>
      <c r="G383" s="186" t="s">
        <v>967</v>
      </c>
      <c r="H383" s="72">
        <f t="shared" si="5"/>
        <v>45728</v>
      </c>
      <c r="I383" s="74">
        <f t="shared" si="6"/>
        <v>-18</v>
      </c>
      <c r="J383" s="73" t="str">
        <f t="shared" si="3"/>
        <v>NÃO</v>
      </c>
    </row>
    <row r="384" ht="45.0" hidden="1" customHeight="1">
      <c r="B384" s="74" t="s">
        <v>920</v>
      </c>
      <c r="C384" s="72">
        <v>45295.0</v>
      </c>
      <c r="D384" s="74" t="s">
        <v>921</v>
      </c>
      <c r="E384" s="72">
        <v>45364.0</v>
      </c>
      <c r="F384" s="186" t="s">
        <v>345</v>
      </c>
      <c r="G384" s="186" t="s">
        <v>968</v>
      </c>
      <c r="H384" s="72">
        <f t="shared" si="5"/>
        <v>45728</v>
      </c>
      <c r="I384" s="74">
        <f t="shared" si="6"/>
        <v>-18</v>
      </c>
      <c r="J384" s="73" t="str">
        <f t="shared" si="3"/>
        <v>NÃO</v>
      </c>
    </row>
    <row r="385" ht="45.0" hidden="1" customHeight="1">
      <c r="B385" s="74" t="s">
        <v>920</v>
      </c>
      <c r="C385" s="72">
        <v>45295.0</v>
      </c>
      <c r="D385" s="74" t="s">
        <v>921</v>
      </c>
      <c r="E385" s="72">
        <v>45364.0</v>
      </c>
      <c r="F385" s="186" t="s">
        <v>969</v>
      </c>
      <c r="G385" s="186" t="s">
        <v>970</v>
      </c>
      <c r="H385" s="72">
        <f t="shared" si="5"/>
        <v>45728</v>
      </c>
      <c r="I385" s="74">
        <f t="shared" si="6"/>
        <v>-18</v>
      </c>
      <c r="J385" s="73" t="str">
        <f t="shared" si="3"/>
        <v>NÃO</v>
      </c>
      <c r="L385" s="196"/>
      <c r="M385" s="197"/>
      <c r="N385" s="198"/>
      <c r="O385" s="197"/>
    </row>
    <row r="386" ht="45.0" hidden="1" customHeight="1">
      <c r="B386" s="74" t="s">
        <v>920</v>
      </c>
      <c r="C386" s="72">
        <v>45295.0</v>
      </c>
      <c r="D386" s="74" t="s">
        <v>921</v>
      </c>
      <c r="E386" s="72">
        <v>45364.0</v>
      </c>
      <c r="F386" s="186" t="s">
        <v>408</v>
      </c>
      <c r="G386" s="186" t="s">
        <v>971</v>
      </c>
      <c r="H386" s="72">
        <f t="shared" si="5"/>
        <v>45728</v>
      </c>
      <c r="I386" s="74">
        <f t="shared" si="6"/>
        <v>-18</v>
      </c>
      <c r="J386" s="73" t="str">
        <f t="shared" si="3"/>
        <v>NÃO</v>
      </c>
    </row>
    <row r="387" ht="45.0" hidden="1" customHeight="1">
      <c r="B387" s="74" t="s">
        <v>920</v>
      </c>
      <c r="C387" s="72">
        <v>45295.0</v>
      </c>
      <c r="D387" s="74" t="s">
        <v>921</v>
      </c>
      <c r="E387" s="72">
        <v>45364.0</v>
      </c>
      <c r="F387" s="186" t="s">
        <v>408</v>
      </c>
      <c r="G387" s="186" t="s">
        <v>972</v>
      </c>
      <c r="H387" s="72">
        <f t="shared" si="5"/>
        <v>45728</v>
      </c>
      <c r="I387" s="74">
        <f t="shared" si="6"/>
        <v>-18</v>
      </c>
      <c r="J387" s="73" t="str">
        <f t="shared" si="3"/>
        <v>NÃO</v>
      </c>
    </row>
    <row r="388" ht="22.5" customHeight="1">
      <c r="B388" s="74" t="s">
        <v>973</v>
      </c>
      <c r="C388" s="72">
        <v>45390.0</v>
      </c>
      <c r="D388" s="74" t="s">
        <v>974</v>
      </c>
      <c r="E388" s="72">
        <v>45540.0</v>
      </c>
      <c r="F388" s="186" t="s">
        <v>975</v>
      </c>
      <c r="G388" s="186" t="s">
        <v>976</v>
      </c>
      <c r="H388" s="72">
        <f t="shared" si="5"/>
        <v>45904</v>
      </c>
      <c r="I388" s="74">
        <f t="shared" si="6"/>
        <v>158</v>
      </c>
      <c r="J388" s="73" t="str">
        <f t="shared" si="3"/>
        <v>SIM</v>
      </c>
    </row>
    <row r="389" ht="22.5" customHeight="1">
      <c r="B389" s="74" t="s">
        <v>973</v>
      </c>
      <c r="C389" s="72">
        <v>45390.0</v>
      </c>
      <c r="D389" s="74" t="s">
        <v>974</v>
      </c>
      <c r="E389" s="72">
        <v>45540.0</v>
      </c>
      <c r="F389" s="186" t="s">
        <v>887</v>
      </c>
      <c r="G389" s="186" t="s">
        <v>680</v>
      </c>
      <c r="H389" s="72">
        <f t="shared" si="5"/>
        <v>45904</v>
      </c>
      <c r="I389" s="74">
        <f t="shared" si="6"/>
        <v>158</v>
      </c>
      <c r="J389" s="73" t="str">
        <f t="shared" si="3"/>
        <v>SIM</v>
      </c>
    </row>
    <row r="390" ht="22.5" customHeight="1">
      <c r="B390" s="74" t="s">
        <v>973</v>
      </c>
      <c r="C390" s="72">
        <v>45390.0</v>
      </c>
      <c r="D390" s="74" t="s">
        <v>974</v>
      </c>
      <c r="E390" s="72">
        <v>45540.0</v>
      </c>
      <c r="F390" s="186" t="s">
        <v>804</v>
      </c>
      <c r="G390" s="186" t="s">
        <v>977</v>
      </c>
      <c r="H390" s="72">
        <f t="shared" si="5"/>
        <v>45904</v>
      </c>
      <c r="I390" s="74">
        <f t="shared" si="6"/>
        <v>158</v>
      </c>
      <c r="J390" s="73" t="str">
        <f t="shared" si="3"/>
        <v>SIM</v>
      </c>
    </row>
    <row r="391" ht="22.5" customHeight="1">
      <c r="B391" s="74" t="s">
        <v>973</v>
      </c>
      <c r="C391" s="72">
        <v>45390.0</v>
      </c>
      <c r="D391" s="74" t="s">
        <v>974</v>
      </c>
      <c r="E391" s="72">
        <v>45540.0</v>
      </c>
      <c r="F391" s="186" t="s">
        <v>807</v>
      </c>
      <c r="G391" s="186" t="s">
        <v>978</v>
      </c>
      <c r="H391" s="72">
        <f t="shared" si="5"/>
        <v>45904</v>
      </c>
      <c r="I391" s="74">
        <f t="shared" si="6"/>
        <v>158</v>
      </c>
      <c r="J391" s="73" t="str">
        <f t="shared" si="3"/>
        <v>SIM</v>
      </c>
    </row>
    <row r="392" ht="22.5" customHeight="1">
      <c r="B392" s="74" t="s">
        <v>973</v>
      </c>
      <c r="C392" s="72">
        <v>45390.0</v>
      </c>
      <c r="D392" s="74" t="s">
        <v>974</v>
      </c>
      <c r="E392" s="72">
        <v>45540.0</v>
      </c>
      <c r="F392" s="186" t="s">
        <v>785</v>
      </c>
      <c r="G392" s="186" t="s">
        <v>979</v>
      </c>
      <c r="H392" s="72">
        <f t="shared" si="5"/>
        <v>45904</v>
      </c>
      <c r="I392" s="74">
        <f t="shared" si="6"/>
        <v>158</v>
      </c>
      <c r="J392" s="73" t="str">
        <f t="shared" si="3"/>
        <v>SIM</v>
      </c>
    </row>
    <row r="393" ht="22.5" customHeight="1">
      <c r="B393" s="74" t="s">
        <v>973</v>
      </c>
      <c r="C393" s="72">
        <v>45390.0</v>
      </c>
      <c r="D393" s="74" t="s">
        <v>974</v>
      </c>
      <c r="E393" s="72">
        <v>45540.0</v>
      </c>
      <c r="F393" s="186" t="s">
        <v>785</v>
      </c>
      <c r="G393" s="186" t="s">
        <v>980</v>
      </c>
      <c r="H393" s="72">
        <f t="shared" si="5"/>
        <v>45904</v>
      </c>
      <c r="I393" s="74">
        <f t="shared" si="6"/>
        <v>158</v>
      </c>
      <c r="J393" s="73" t="str">
        <f t="shared" si="3"/>
        <v>SIM</v>
      </c>
    </row>
    <row r="394" ht="22.5" customHeight="1">
      <c r="B394" s="74" t="s">
        <v>973</v>
      </c>
      <c r="C394" s="72">
        <v>45390.0</v>
      </c>
      <c r="D394" s="74" t="s">
        <v>974</v>
      </c>
      <c r="E394" s="72">
        <v>45540.0</v>
      </c>
      <c r="F394" s="186" t="s">
        <v>785</v>
      </c>
      <c r="G394" s="186" t="s">
        <v>981</v>
      </c>
      <c r="H394" s="72">
        <f t="shared" si="5"/>
        <v>45904</v>
      </c>
      <c r="I394" s="74">
        <f t="shared" si="6"/>
        <v>158</v>
      </c>
      <c r="J394" s="73" t="str">
        <f t="shared" si="3"/>
        <v>SIM</v>
      </c>
    </row>
    <row r="395" ht="22.5" customHeight="1">
      <c r="B395" s="74" t="s">
        <v>973</v>
      </c>
      <c r="C395" s="72">
        <v>45390.0</v>
      </c>
      <c r="D395" s="74" t="s">
        <v>974</v>
      </c>
      <c r="E395" s="72">
        <v>45540.0</v>
      </c>
      <c r="F395" s="186" t="s">
        <v>785</v>
      </c>
      <c r="G395" s="186" t="s">
        <v>722</v>
      </c>
      <c r="H395" s="72">
        <f t="shared" si="5"/>
        <v>45904</v>
      </c>
      <c r="I395" s="74">
        <f t="shared" si="6"/>
        <v>158</v>
      </c>
      <c r="J395" s="73" t="str">
        <f t="shared" si="3"/>
        <v>SIM</v>
      </c>
    </row>
    <row r="396" ht="22.5" customHeight="1">
      <c r="B396" s="74" t="s">
        <v>973</v>
      </c>
      <c r="C396" s="72">
        <v>45390.0</v>
      </c>
      <c r="D396" s="74" t="s">
        <v>974</v>
      </c>
      <c r="E396" s="72">
        <v>45540.0</v>
      </c>
      <c r="F396" s="186" t="s">
        <v>374</v>
      </c>
      <c r="G396" s="186" t="s">
        <v>901</v>
      </c>
      <c r="H396" s="72">
        <f t="shared" si="5"/>
        <v>45904</v>
      </c>
      <c r="I396" s="74">
        <f t="shared" si="6"/>
        <v>158</v>
      </c>
      <c r="J396" s="73" t="str">
        <f t="shared" si="3"/>
        <v>SIM</v>
      </c>
    </row>
    <row r="397" ht="22.5" customHeight="1">
      <c r="B397" s="74" t="s">
        <v>973</v>
      </c>
      <c r="C397" s="72">
        <v>45390.0</v>
      </c>
      <c r="D397" s="74" t="s">
        <v>974</v>
      </c>
      <c r="E397" s="72">
        <v>45540.0</v>
      </c>
      <c r="F397" s="186" t="s">
        <v>982</v>
      </c>
      <c r="G397" s="186" t="s">
        <v>736</v>
      </c>
      <c r="H397" s="72">
        <f t="shared" si="5"/>
        <v>45904</v>
      </c>
      <c r="I397" s="74">
        <f t="shared" si="6"/>
        <v>158</v>
      </c>
      <c r="J397" s="73" t="str">
        <f t="shared" si="3"/>
        <v>SIM</v>
      </c>
    </row>
    <row r="398" ht="22.5" customHeight="1">
      <c r="B398" s="74" t="s">
        <v>973</v>
      </c>
      <c r="C398" s="72">
        <v>45390.0</v>
      </c>
      <c r="D398" s="74" t="s">
        <v>974</v>
      </c>
      <c r="E398" s="72">
        <v>45540.0</v>
      </c>
      <c r="F398" s="186" t="s">
        <v>831</v>
      </c>
      <c r="G398" s="186" t="s">
        <v>983</v>
      </c>
      <c r="H398" s="72">
        <f t="shared" si="5"/>
        <v>45904</v>
      </c>
      <c r="I398" s="74">
        <f t="shared" si="6"/>
        <v>158</v>
      </c>
      <c r="J398" s="73" t="str">
        <f t="shared" si="3"/>
        <v>SIM</v>
      </c>
    </row>
    <row r="399" ht="22.5" customHeight="1">
      <c r="B399" s="74" t="s">
        <v>973</v>
      </c>
      <c r="C399" s="72">
        <v>45390.0</v>
      </c>
      <c r="D399" s="74" t="s">
        <v>974</v>
      </c>
      <c r="E399" s="72">
        <v>45540.0</v>
      </c>
      <c r="F399" s="186" t="s">
        <v>838</v>
      </c>
      <c r="G399" s="186" t="s">
        <v>984</v>
      </c>
      <c r="H399" s="72">
        <f t="shared" si="5"/>
        <v>45904</v>
      </c>
      <c r="I399" s="74">
        <f t="shared" si="6"/>
        <v>158</v>
      </c>
      <c r="J399" s="73" t="str">
        <f t="shared" si="3"/>
        <v>SIM</v>
      </c>
    </row>
    <row r="400" ht="22.5" customHeight="1">
      <c r="B400" s="74" t="s">
        <v>973</v>
      </c>
      <c r="C400" s="72">
        <v>45390.0</v>
      </c>
      <c r="D400" s="74" t="s">
        <v>974</v>
      </c>
      <c r="E400" s="72">
        <v>45540.0</v>
      </c>
      <c r="F400" s="186" t="s">
        <v>392</v>
      </c>
      <c r="G400" s="186" t="s">
        <v>912</v>
      </c>
      <c r="H400" s="72">
        <f t="shared" si="5"/>
        <v>45904</v>
      </c>
      <c r="I400" s="74">
        <f t="shared" si="6"/>
        <v>158</v>
      </c>
      <c r="J400" s="73" t="str">
        <f t="shared" si="3"/>
        <v>SIM</v>
      </c>
    </row>
    <row r="401" ht="22.5" customHeight="1">
      <c r="B401" s="74" t="s">
        <v>973</v>
      </c>
      <c r="C401" s="72">
        <v>45390.0</v>
      </c>
      <c r="D401" s="74" t="s">
        <v>974</v>
      </c>
      <c r="E401" s="72">
        <v>45540.0</v>
      </c>
      <c r="F401" s="186" t="s">
        <v>392</v>
      </c>
      <c r="G401" s="186" t="s">
        <v>985</v>
      </c>
      <c r="H401" s="72">
        <f t="shared" si="5"/>
        <v>45904</v>
      </c>
      <c r="I401" s="74">
        <f t="shared" si="6"/>
        <v>158</v>
      </c>
      <c r="J401" s="73" t="str">
        <f t="shared" si="3"/>
        <v>SIM</v>
      </c>
    </row>
    <row r="402" ht="22.5" customHeight="1">
      <c r="B402" s="74" t="s">
        <v>973</v>
      </c>
      <c r="C402" s="72">
        <v>45390.0</v>
      </c>
      <c r="D402" s="74" t="s">
        <v>974</v>
      </c>
      <c r="E402" s="72">
        <v>45540.0</v>
      </c>
      <c r="F402" s="186" t="s">
        <v>986</v>
      </c>
      <c r="G402" s="186" t="s">
        <v>987</v>
      </c>
      <c r="H402" s="72">
        <f t="shared" si="5"/>
        <v>45904</v>
      </c>
      <c r="I402" s="74">
        <f t="shared" si="6"/>
        <v>158</v>
      </c>
      <c r="J402" s="73" t="str">
        <f t="shared" si="3"/>
        <v>SIM</v>
      </c>
    </row>
    <row r="403" ht="22.5" customHeight="1">
      <c r="B403" s="74" t="s">
        <v>973</v>
      </c>
      <c r="C403" s="72">
        <v>45390.0</v>
      </c>
      <c r="D403" s="74" t="s">
        <v>974</v>
      </c>
      <c r="E403" s="72">
        <v>45540.0</v>
      </c>
      <c r="F403" s="186" t="s">
        <v>395</v>
      </c>
      <c r="G403" s="186" t="s">
        <v>755</v>
      </c>
      <c r="H403" s="72">
        <f t="shared" si="5"/>
        <v>45904</v>
      </c>
      <c r="I403" s="74">
        <f t="shared" si="6"/>
        <v>158</v>
      </c>
      <c r="J403" s="73" t="str">
        <f t="shared" si="3"/>
        <v>SIM</v>
      </c>
    </row>
    <row r="404" ht="22.5" customHeight="1">
      <c r="B404" s="74" t="s">
        <v>973</v>
      </c>
      <c r="C404" s="72">
        <v>45390.0</v>
      </c>
      <c r="D404" s="74" t="s">
        <v>974</v>
      </c>
      <c r="E404" s="72">
        <v>45540.0</v>
      </c>
      <c r="F404" s="186" t="s">
        <v>988</v>
      </c>
      <c r="G404" s="186" t="s">
        <v>989</v>
      </c>
      <c r="H404" s="72">
        <f t="shared" si="5"/>
        <v>45904</v>
      </c>
      <c r="I404" s="74">
        <f t="shared" si="6"/>
        <v>158</v>
      </c>
      <c r="J404" s="73" t="str">
        <f t="shared" si="3"/>
        <v>SIM</v>
      </c>
    </row>
    <row r="405" ht="22.5" customHeight="1">
      <c r="B405" s="74" t="s">
        <v>973</v>
      </c>
      <c r="C405" s="72">
        <v>45390.0</v>
      </c>
      <c r="D405" s="74" t="s">
        <v>974</v>
      </c>
      <c r="E405" s="72">
        <v>45540.0</v>
      </c>
      <c r="F405" s="186" t="s">
        <v>919</v>
      </c>
      <c r="G405" s="186" t="s">
        <v>990</v>
      </c>
      <c r="H405" s="72">
        <f t="shared" si="5"/>
        <v>45904</v>
      </c>
      <c r="I405" s="74">
        <f t="shared" si="6"/>
        <v>158</v>
      </c>
      <c r="J405" s="73" t="str">
        <f t="shared" si="3"/>
        <v>SIM</v>
      </c>
    </row>
    <row r="406" ht="22.5" customHeight="1">
      <c r="B406" s="74" t="s">
        <v>991</v>
      </c>
      <c r="C406" s="72">
        <v>45555.0</v>
      </c>
      <c r="D406" s="74" t="s">
        <v>992</v>
      </c>
      <c r="E406" s="72">
        <v>45635.0</v>
      </c>
      <c r="F406" s="186" t="s">
        <v>281</v>
      </c>
      <c r="G406" s="186" t="s">
        <v>866</v>
      </c>
      <c r="H406" s="72">
        <f t="shared" si="5"/>
        <v>45999</v>
      </c>
      <c r="I406" s="74">
        <f t="shared" si="6"/>
        <v>253</v>
      </c>
      <c r="J406" s="73" t="str">
        <f t="shared" si="3"/>
        <v>SIM</v>
      </c>
    </row>
    <row r="407" ht="22.5" customHeight="1">
      <c r="B407" s="74" t="s">
        <v>991</v>
      </c>
      <c r="C407" s="72">
        <v>45555.0</v>
      </c>
      <c r="D407" s="74" t="s">
        <v>992</v>
      </c>
      <c r="E407" s="72">
        <v>45635.0</v>
      </c>
      <c r="F407" s="186" t="s">
        <v>281</v>
      </c>
      <c r="G407" s="186" t="s">
        <v>656</v>
      </c>
      <c r="H407" s="72">
        <f t="shared" si="5"/>
        <v>45999</v>
      </c>
      <c r="I407" s="74">
        <f t="shared" si="6"/>
        <v>253</v>
      </c>
      <c r="J407" s="73" t="str">
        <f t="shared" si="3"/>
        <v>SIM</v>
      </c>
    </row>
    <row r="408" ht="22.5" customHeight="1">
      <c r="B408" s="74" t="s">
        <v>991</v>
      </c>
      <c r="C408" s="72">
        <v>45555.0</v>
      </c>
      <c r="D408" s="74" t="s">
        <v>992</v>
      </c>
      <c r="E408" s="72">
        <v>45635.0</v>
      </c>
      <c r="F408" s="186" t="s">
        <v>362</v>
      </c>
      <c r="G408" s="186" t="s">
        <v>993</v>
      </c>
      <c r="H408" s="72">
        <f t="shared" si="5"/>
        <v>45999</v>
      </c>
      <c r="I408" s="74">
        <f t="shared" si="6"/>
        <v>253</v>
      </c>
      <c r="J408" s="73" t="str">
        <f t="shared" si="3"/>
        <v>SIM</v>
      </c>
    </row>
    <row r="409" ht="22.5" customHeight="1">
      <c r="B409" s="74" t="s">
        <v>991</v>
      </c>
      <c r="C409" s="72">
        <v>45555.0</v>
      </c>
      <c r="D409" s="74" t="s">
        <v>992</v>
      </c>
      <c r="E409" s="72">
        <v>45635.0</v>
      </c>
      <c r="F409" s="186" t="s">
        <v>362</v>
      </c>
      <c r="G409" s="186" t="s">
        <v>994</v>
      </c>
      <c r="H409" s="72">
        <f t="shared" si="5"/>
        <v>45999</v>
      </c>
      <c r="I409" s="74">
        <f t="shared" si="6"/>
        <v>253</v>
      </c>
      <c r="J409" s="73" t="str">
        <f t="shared" si="3"/>
        <v>SIM</v>
      </c>
    </row>
    <row r="410" ht="22.5" customHeight="1">
      <c r="B410" s="74" t="s">
        <v>991</v>
      </c>
      <c r="C410" s="72">
        <v>45555.0</v>
      </c>
      <c r="D410" s="74" t="s">
        <v>992</v>
      </c>
      <c r="E410" s="72">
        <v>45635.0</v>
      </c>
      <c r="F410" s="186" t="s">
        <v>362</v>
      </c>
      <c r="G410" s="186" t="s">
        <v>796</v>
      </c>
      <c r="H410" s="72">
        <f t="shared" si="5"/>
        <v>45999</v>
      </c>
      <c r="I410" s="74">
        <f t="shared" si="6"/>
        <v>253</v>
      </c>
      <c r="J410" s="73" t="str">
        <f t="shared" si="3"/>
        <v>SIM</v>
      </c>
    </row>
    <row r="411" ht="22.5" customHeight="1">
      <c r="B411" s="74" t="s">
        <v>991</v>
      </c>
      <c r="C411" s="72">
        <v>45555.0</v>
      </c>
      <c r="D411" s="74" t="s">
        <v>992</v>
      </c>
      <c r="E411" s="72">
        <v>45635.0</v>
      </c>
      <c r="F411" s="186" t="s">
        <v>286</v>
      </c>
      <c r="G411" s="186" t="s">
        <v>927</v>
      </c>
      <c r="H411" s="72">
        <f t="shared" si="5"/>
        <v>45999</v>
      </c>
      <c r="I411" s="74">
        <f t="shared" si="6"/>
        <v>253</v>
      </c>
      <c r="J411" s="73" t="str">
        <f t="shared" si="3"/>
        <v>SIM</v>
      </c>
    </row>
    <row r="412" ht="22.5" customHeight="1">
      <c r="B412" s="74" t="s">
        <v>991</v>
      </c>
      <c r="C412" s="72">
        <v>45555.0</v>
      </c>
      <c r="D412" s="74" t="s">
        <v>992</v>
      </c>
      <c r="E412" s="72">
        <v>45635.0</v>
      </c>
      <c r="F412" s="186" t="s">
        <v>286</v>
      </c>
      <c r="G412" s="186" t="s">
        <v>995</v>
      </c>
      <c r="H412" s="72">
        <f t="shared" si="5"/>
        <v>45999</v>
      </c>
      <c r="I412" s="74">
        <f t="shared" si="6"/>
        <v>253</v>
      </c>
      <c r="J412" s="73" t="str">
        <f t="shared" si="3"/>
        <v>SIM</v>
      </c>
    </row>
    <row r="413" ht="22.5" customHeight="1">
      <c r="B413" s="74" t="s">
        <v>991</v>
      </c>
      <c r="C413" s="72">
        <v>45555.0</v>
      </c>
      <c r="D413" s="74" t="s">
        <v>992</v>
      </c>
      <c r="E413" s="72">
        <v>45635.0</v>
      </c>
      <c r="F413" s="186" t="s">
        <v>286</v>
      </c>
      <c r="G413" s="186" t="s">
        <v>996</v>
      </c>
      <c r="H413" s="72">
        <f t="shared" si="5"/>
        <v>45999</v>
      </c>
      <c r="I413" s="74">
        <f t="shared" si="6"/>
        <v>253</v>
      </c>
      <c r="J413" s="73" t="str">
        <f t="shared" si="3"/>
        <v>SIM</v>
      </c>
    </row>
    <row r="414" ht="22.5" customHeight="1">
      <c r="B414" s="74" t="s">
        <v>991</v>
      </c>
      <c r="C414" s="72">
        <v>45555.0</v>
      </c>
      <c r="D414" s="74" t="s">
        <v>992</v>
      </c>
      <c r="E414" s="72">
        <v>45635.0</v>
      </c>
      <c r="F414" s="186" t="s">
        <v>873</v>
      </c>
      <c r="G414" s="186" t="s">
        <v>997</v>
      </c>
      <c r="H414" s="72">
        <f t="shared" si="5"/>
        <v>45999</v>
      </c>
      <c r="I414" s="74">
        <f t="shared" si="6"/>
        <v>253</v>
      </c>
      <c r="J414" s="73" t="str">
        <f t="shared" si="3"/>
        <v>SIM</v>
      </c>
    </row>
    <row r="415" ht="22.5" customHeight="1">
      <c r="B415" s="74" t="s">
        <v>991</v>
      </c>
      <c r="C415" s="72">
        <v>45555.0</v>
      </c>
      <c r="D415" s="74" t="s">
        <v>992</v>
      </c>
      <c r="E415" s="72">
        <v>45635.0</v>
      </c>
      <c r="F415" s="186" t="s">
        <v>873</v>
      </c>
      <c r="G415" s="186" t="s">
        <v>998</v>
      </c>
      <c r="H415" s="72">
        <f t="shared" si="5"/>
        <v>45999</v>
      </c>
      <c r="I415" s="74">
        <f t="shared" si="6"/>
        <v>253</v>
      </c>
      <c r="J415" s="73" t="str">
        <f t="shared" si="3"/>
        <v>SIM</v>
      </c>
    </row>
    <row r="416" ht="22.5" customHeight="1">
      <c r="B416" s="74" t="s">
        <v>991</v>
      </c>
      <c r="C416" s="72">
        <v>45555.0</v>
      </c>
      <c r="D416" s="74" t="s">
        <v>992</v>
      </c>
      <c r="E416" s="72">
        <v>45635.0</v>
      </c>
      <c r="F416" s="186" t="s">
        <v>873</v>
      </c>
      <c r="G416" s="186" t="s">
        <v>671</v>
      </c>
      <c r="H416" s="72">
        <f t="shared" si="5"/>
        <v>45999</v>
      </c>
      <c r="I416" s="74">
        <f t="shared" si="6"/>
        <v>253</v>
      </c>
      <c r="J416" s="73" t="str">
        <f t="shared" si="3"/>
        <v>SIM</v>
      </c>
    </row>
    <row r="417" ht="22.5" customHeight="1">
      <c r="B417" s="74" t="s">
        <v>991</v>
      </c>
      <c r="C417" s="72">
        <v>45555.0</v>
      </c>
      <c r="D417" s="74" t="s">
        <v>992</v>
      </c>
      <c r="E417" s="72">
        <v>45635.0</v>
      </c>
      <c r="F417" s="186" t="s">
        <v>929</v>
      </c>
      <c r="G417" s="186" t="s">
        <v>883</v>
      </c>
      <c r="H417" s="72">
        <f t="shared" si="5"/>
        <v>45999</v>
      </c>
      <c r="I417" s="74">
        <f t="shared" si="6"/>
        <v>253</v>
      </c>
      <c r="J417" s="73" t="str">
        <f t="shared" si="3"/>
        <v>SIM</v>
      </c>
    </row>
    <row r="418" ht="22.5" customHeight="1">
      <c r="B418" s="74" t="s">
        <v>991</v>
      </c>
      <c r="C418" s="72">
        <v>45555.0</v>
      </c>
      <c r="D418" s="74" t="s">
        <v>992</v>
      </c>
      <c r="E418" s="72">
        <v>45635.0</v>
      </c>
      <c r="F418" s="186" t="s">
        <v>999</v>
      </c>
      <c r="G418" s="186" t="s">
        <v>675</v>
      </c>
      <c r="H418" s="72">
        <f t="shared" si="5"/>
        <v>45999</v>
      </c>
      <c r="I418" s="74">
        <f t="shared" si="6"/>
        <v>253</v>
      </c>
      <c r="J418" s="73" t="str">
        <f t="shared" si="3"/>
        <v>SIM</v>
      </c>
    </row>
    <row r="419" ht="22.5" customHeight="1">
      <c r="B419" s="74" t="s">
        <v>991</v>
      </c>
      <c r="C419" s="72">
        <v>45555.0</v>
      </c>
      <c r="D419" s="74" t="s">
        <v>992</v>
      </c>
      <c r="E419" s="72">
        <v>45635.0</v>
      </c>
      <c r="F419" s="186" t="s">
        <v>804</v>
      </c>
      <c r="G419" s="186" t="s">
        <v>1000</v>
      </c>
      <c r="H419" s="72">
        <f t="shared" si="5"/>
        <v>45999</v>
      </c>
      <c r="I419" s="74">
        <f t="shared" si="6"/>
        <v>253</v>
      </c>
      <c r="J419" s="73" t="str">
        <f t="shared" si="3"/>
        <v>SIM</v>
      </c>
    </row>
    <row r="420" ht="22.5" customHeight="1">
      <c r="B420" s="74" t="s">
        <v>991</v>
      </c>
      <c r="C420" s="72">
        <v>45555.0</v>
      </c>
      <c r="D420" s="74" t="s">
        <v>992</v>
      </c>
      <c r="E420" s="72">
        <v>45635.0</v>
      </c>
      <c r="F420" s="186" t="s">
        <v>804</v>
      </c>
      <c r="G420" s="186" t="s">
        <v>980</v>
      </c>
      <c r="H420" s="72">
        <f t="shared" si="5"/>
        <v>45999</v>
      </c>
      <c r="I420" s="74">
        <f t="shared" si="6"/>
        <v>253</v>
      </c>
      <c r="J420" s="73" t="str">
        <f t="shared" si="3"/>
        <v>SIM</v>
      </c>
    </row>
    <row r="421" ht="22.5" customHeight="1">
      <c r="B421" s="74" t="s">
        <v>991</v>
      </c>
      <c r="C421" s="72">
        <v>45555.0</v>
      </c>
      <c r="D421" s="74" t="s">
        <v>992</v>
      </c>
      <c r="E421" s="72">
        <v>45635.0</v>
      </c>
      <c r="F421" s="186" t="s">
        <v>807</v>
      </c>
      <c r="G421" s="186" t="s">
        <v>1001</v>
      </c>
      <c r="H421" s="72">
        <f t="shared" si="5"/>
        <v>45999</v>
      </c>
      <c r="I421" s="74">
        <f t="shared" si="6"/>
        <v>253</v>
      </c>
      <c r="J421" s="73" t="str">
        <f t="shared" si="3"/>
        <v>SIM</v>
      </c>
    </row>
    <row r="422" ht="22.5" customHeight="1">
      <c r="B422" s="74" t="s">
        <v>991</v>
      </c>
      <c r="C422" s="72">
        <v>45555.0</v>
      </c>
      <c r="D422" s="74" t="s">
        <v>992</v>
      </c>
      <c r="E422" s="72">
        <v>45635.0</v>
      </c>
      <c r="F422" s="186" t="s">
        <v>807</v>
      </c>
      <c r="G422" s="186" t="s">
        <v>1002</v>
      </c>
      <c r="H422" s="72">
        <f t="shared" si="5"/>
        <v>45999</v>
      </c>
      <c r="I422" s="74">
        <f t="shared" si="6"/>
        <v>253</v>
      </c>
      <c r="J422" s="73" t="str">
        <f t="shared" si="3"/>
        <v>SIM</v>
      </c>
    </row>
    <row r="423" ht="22.5" customHeight="1">
      <c r="B423" s="74" t="s">
        <v>991</v>
      </c>
      <c r="C423" s="72">
        <v>45555.0</v>
      </c>
      <c r="D423" s="74" t="s">
        <v>992</v>
      </c>
      <c r="E423" s="72">
        <v>45635.0</v>
      </c>
      <c r="F423" s="186" t="s">
        <v>785</v>
      </c>
      <c r="G423" s="186" t="s">
        <v>977</v>
      </c>
      <c r="H423" s="72">
        <f t="shared" si="5"/>
        <v>45999</v>
      </c>
      <c r="I423" s="74">
        <f t="shared" si="6"/>
        <v>253</v>
      </c>
      <c r="J423" s="73" t="str">
        <f t="shared" si="3"/>
        <v>SIM</v>
      </c>
    </row>
    <row r="424" ht="22.5" customHeight="1">
      <c r="B424" s="74" t="s">
        <v>991</v>
      </c>
      <c r="C424" s="72">
        <v>45555.0</v>
      </c>
      <c r="D424" s="74" t="s">
        <v>992</v>
      </c>
      <c r="E424" s="72">
        <v>45635.0</v>
      </c>
      <c r="F424" s="186" t="s">
        <v>785</v>
      </c>
      <c r="G424" s="186" t="s">
        <v>1003</v>
      </c>
      <c r="H424" s="72">
        <f t="shared" si="5"/>
        <v>45999</v>
      </c>
      <c r="I424" s="74">
        <f t="shared" si="6"/>
        <v>253</v>
      </c>
      <c r="J424" s="73" t="str">
        <f t="shared" si="3"/>
        <v>SIM</v>
      </c>
    </row>
    <row r="425" ht="22.5" customHeight="1">
      <c r="B425" s="74" t="s">
        <v>991</v>
      </c>
      <c r="C425" s="72">
        <v>45555.0</v>
      </c>
      <c r="D425" s="74" t="s">
        <v>992</v>
      </c>
      <c r="E425" s="72">
        <v>45635.0</v>
      </c>
      <c r="F425" s="186" t="s">
        <v>1004</v>
      </c>
      <c r="G425" s="186" t="s">
        <v>641</v>
      </c>
      <c r="H425" s="72">
        <f t="shared" si="5"/>
        <v>45999</v>
      </c>
      <c r="I425" s="74">
        <f t="shared" si="6"/>
        <v>253</v>
      </c>
      <c r="J425" s="73" t="str">
        <f t="shared" si="3"/>
        <v>SIM</v>
      </c>
    </row>
    <row r="426" ht="22.5" customHeight="1">
      <c r="B426" s="74" t="s">
        <v>991</v>
      </c>
      <c r="C426" s="72">
        <v>45555.0</v>
      </c>
      <c r="D426" s="74" t="s">
        <v>992</v>
      </c>
      <c r="E426" s="72">
        <v>45635.0</v>
      </c>
      <c r="F426" s="186" t="s">
        <v>1004</v>
      </c>
      <c r="G426" s="186" t="s">
        <v>894</v>
      </c>
      <c r="H426" s="72">
        <f t="shared" si="5"/>
        <v>45999</v>
      </c>
      <c r="I426" s="74">
        <f t="shared" si="6"/>
        <v>253</v>
      </c>
      <c r="J426" s="73" t="str">
        <f t="shared" si="3"/>
        <v>SIM</v>
      </c>
    </row>
    <row r="427" ht="22.5" customHeight="1">
      <c r="B427" s="74" t="s">
        <v>991</v>
      </c>
      <c r="C427" s="72">
        <v>45555.0</v>
      </c>
      <c r="D427" s="74" t="s">
        <v>992</v>
      </c>
      <c r="E427" s="72">
        <v>45635.0</v>
      </c>
      <c r="F427" s="186" t="s">
        <v>1004</v>
      </c>
      <c r="G427" s="186" t="s">
        <v>1005</v>
      </c>
      <c r="H427" s="72">
        <f t="shared" si="5"/>
        <v>45999</v>
      </c>
      <c r="I427" s="74">
        <f t="shared" si="6"/>
        <v>253</v>
      </c>
      <c r="J427" s="73" t="str">
        <f t="shared" si="3"/>
        <v>SIM</v>
      </c>
    </row>
    <row r="428" ht="22.5" customHeight="1">
      <c r="B428" s="74" t="s">
        <v>991</v>
      </c>
      <c r="C428" s="72">
        <v>45555.0</v>
      </c>
      <c r="D428" s="74" t="s">
        <v>992</v>
      </c>
      <c r="E428" s="72">
        <v>45635.0</v>
      </c>
      <c r="F428" s="186" t="s">
        <v>296</v>
      </c>
      <c r="G428" s="186" t="s">
        <v>1006</v>
      </c>
      <c r="H428" s="72">
        <f t="shared" si="5"/>
        <v>45999</v>
      </c>
      <c r="I428" s="74">
        <f t="shared" si="6"/>
        <v>253</v>
      </c>
      <c r="J428" s="73" t="str">
        <f t="shared" si="3"/>
        <v>SIM</v>
      </c>
    </row>
    <row r="429" ht="22.5" customHeight="1">
      <c r="B429" s="74" t="s">
        <v>991</v>
      </c>
      <c r="C429" s="72">
        <v>45555.0</v>
      </c>
      <c r="D429" s="74" t="s">
        <v>992</v>
      </c>
      <c r="E429" s="72">
        <v>45635.0</v>
      </c>
      <c r="F429" s="186" t="s">
        <v>296</v>
      </c>
      <c r="G429" s="186" t="s">
        <v>1007</v>
      </c>
      <c r="H429" s="72">
        <f t="shared" si="5"/>
        <v>45999</v>
      </c>
      <c r="I429" s="74">
        <f t="shared" si="6"/>
        <v>253</v>
      </c>
      <c r="J429" s="73" t="str">
        <f t="shared" si="3"/>
        <v>SIM</v>
      </c>
    </row>
    <row r="430" ht="22.5" customHeight="1">
      <c r="B430" s="74" t="s">
        <v>991</v>
      </c>
      <c r="C430" s="72">
        <v>45555.0</v>
      </c>
      <c r="D430" s="74" t="s">
        <v>992</v>
      </c>
      <c r="E430" s="72">
        <v>45635.0</v>
      </c>
      <c r="F430" s="186" t="s">
        <v>296</v>
      </c>
      <c r="G430" s="186" t="s">
        <v>1008</v>
      </c>
      <c r="H430" s="72">
        <f t="shared" si="5"/>
        <v>45999</v>
      </c>
      <c r="I430" s="74">
        <f t="shared" si="6"/>
        <v>253</v>
      </c>
      <c r="J430" s="73" t="str">
        <f t="shared" si="3"/>
        <v>SIM</v>
      </c>
    </row>
    <row r="431" ht="22.5" customHeight="1">
      <c r="B431" s="74" t="s">
        <v>991</v>
      </c>
      <c r="C431" s="72">
        <v>45555.0</v>
      </c>
      <c r="D431" s="74" t="s">
        <v>992</v>
      </c>
      <c r="E431" s="72">
        <v>45635.0</v>
      </c>
      <c r="F431" s="186" t="s">
        <v>1009</v>
      </c>
      <c r="G431" s="186" t="s">
        <v>1010</v>
      </c>
      <c r="H431" s="72">
        <f t="shared" si="5"/>
        <v>45999</v>
      </c>
      <c r="I431" s="74">
        <f t="shared" si="6"/>
        <v>253</v>
      </c>
      <c r="J431" s="73" t="str">
        <f t="shared" si="3"/>
        <v>SIM</v>
      </c>
    </row>
    <row r="432" ht="22.5" customHeight="1">
      <c r="B432" s="74" t="s">
        <v>991</v>
      </c>
      <c r="C432" s="72">
        <v>45555.0</v>
      </c>
      <c r="D432" s="74" t="s">
        <v>992</v>
      </c>
      <c r="E432" s="72">
        <v>45635.0</v>
      </c>
      <c r="F432" s="186" t="s">
        <v>891</v>
      </c>
      <c r="G432" s="186" t="s">
        <v>814</v>
      </c>
      <c r="H432" s="72">
        <f t="shared" si="5"/>
        <v>45999</v>
      </c>
      <c r="I432" s="74">
        <f t="shared" si="6"/>
        <v>253</v>
      </c>
      <c r="J432" s="73" t="str">
        <f t="shared" si="3"/>
        <v>SIM</v>
      </c>
    </row>
    <row r="433" ht="22.5" customHeight="1">
      <c r="B433" s="74" t="s">
        <v>991</v>
      </c>
      <c r="C433" s="72">
        <v>45555.0</v>
      </c>
      <c r="D433" s="74" t="s">
        <v>992</v>
      </c>
      <c r="E433" s="72">
        <v>45635.0</v>
      </c>
      <c r="F433" s="186" t="s">
        <v>896</v>
      </c>
      <c r="G433" s="186" t="s">
        <v>897</v>
      </c>
      <c r="H433" s="72">
        <f t="shared" si="5"/>
        <v>45999</v>
      </c>
      <c r="I433" s="74">
        <f t="shared" si="6"/>
        <v>253</v>
      </c>
      <c r="J433" s="73" t="str">
        <f t="shared" si="3"/>
        <v>SIM</v>
      </c>
    </row>
    <row r="434" ht="22.5" customHeight="1">
      <c r="B434" s="74" t="s">
        <v>991</v>
      </c>
      <c r="C434" s="72">
        <v>45555.0</v>
      </c>
      <c r="D434" s="74" t="s">
        <v>992</v>
      </c>
      <c r="E434" s="72">
        <v>45635.0</v>
      </c>
      <c r="F434" s="186" t="s">
        <v>368</v>
      </c>
      <c r="G434" s="186" t="s">
        <v>691</v>
      </c>
      <c r="H434" s="72">
        <f t="shared" si="5"/>
        <v>45999</v>
      </c>
      <c r="I434" s="74">
        <f t="shared" si="6"/>
        <v>253</v>
      </c>
      <c r="J434" s="73" t="str">
        <f t="shared" si="3"/>
        <v>SIM</v>
      </c>
    </row>
    <row r="435" ht="22.5" customHeight="1">
      <c r="B435" s="74" t="s">
        <v>991</v>
      </c>
      <c r="C435" s="72">
        <v>45555.0</v>
      </c>
      <c r="D435" s="74" t="s">
        <v>992</v>
      </c>
      <c r="E435" s="72">
        <v>45635.0</v>
      </c>
      <c r="F435" s="186" t="s">
        <v>1011</v>
      </c>
      <c r="G435" s="186" t="s">
        <v>1012</v>
      </c>
      <c r="H435" s="72">
        <f t="shared" si="5"/>
        <v>45999</v>
      </c>
      <c r="I435" s="74">
        <f t="shared" si="6"/>
        <v>253</v>
      </c>
      <c r="J435" s="73" t="str">
        <f t="shared" si="3"/>
        <v>SIM</v>
      </c>
    </row>
    <row r="436" ht="22.5" customHeight="1">
      <c r="B436" s="74" t="s">
        <v>991</v>
      </c>
      <c r="C436" s="72">
        <v>45555.0</v>
      </c>
      <c r="D436" s="74" t="s">
        <v>992</v>
      </c>
      <c r="E436" s="72">
        <v>45635.0</v>
      </c>
      <c r="F436" s="186" t="s">
        <v>376</v>
      </c>
      <c r="G436" s="186" t="s">
        <v>1013</v>
      </c>
      <c r="H436" s="72">
        <f t="shared" si="5"/>
        <v>45999</v>
      </c>
      <c r="I436" s="74">
        <f t="shared" si="6"/>
        <v>253</v>
      </c>
      <c r="J436" s="73" t="str">
        <f t="shared" si="3"/>
        <v>SIM</v>
      </c>
    </row>
    <row r="437" ht="22.5" customHeight="1">
      <c r="B437" s="74" t="s">
        <v>991</v>
      </c>
      <c r="C437" s="72">
        <v>45555.0</v>
      </c>
      <c r="D437" s="74" t="s">
        <v>992</v>
      </c>
      <c r="E437" s="72">
        <v>45635.0</v>
      </c>
      <c r="F437" s="186" t="s">
        <v>378</v>
      </c>
      <c r="G437" s="186" t="s">
        <v>1014</v>
      </c>
      <c r="H437" s="72">
        <f t="shared" si="5"/>
        <v>45999</v>
      </c>
      <c r="I437" s="74">
        <f t="shared" si="6"/>
        <v>253</v>
      </c>
      <c r="J437" s="73" t="str">
        <f t="shared" si="3"/>
        <v>SIM</v>
      </c>
    </row>
    <row r="438" ht="22.5" customHeight="1">
      <c r="B438" s="74" t="s">
        <v>991</v>
      </c>
      <c r="C438" s="72">
        <v>45555.0</v>
      </c>
      <c r="D438" s="74" t="s">
        <v>992</v>
      </c>
      <c r="E438" s="72">
        <v>45635.0</v>
      </c>
      <c r="F438" s="186" t="s">
        <v>378</v>
      </c>
      <c r="G438" s="186" t="s">
        <v>1015</v>
      </c>
      <c r="H438" s="72">
        <f t="shared" si="5"/>
        <v>45999</v>
      </c>
      <c r="I438" s="74">
        <f t="shared" si="6"/>
        <v>253</v>
      </c>
      <c r="J438" s="73" t="str">
        <f t="shared" si="3"/>
        <v>SIM</v>
      </c>
    </row>
    <row r="439" ht="22.5" customHeight="1">
      <c r="B439" s="74" t="s">
        <v>991</v>
      </c>
      <c r="C439" s="72">
        <v>45555.0</v>
      </c>
      <c r="D439" s="74" t="s">
        <v>992</v>
      </c>
      <c r="E439" s="72">
        <v>45635.0</v>
      </c>
      <c r="F439" s="186" t="s">
        <v>378</v>
      </c>
      <c r="G439" s="186" t="s">
        <v>1016</v>
      </c>
      <c r="H439" s="72">
        <f t="shared" si="5"/>
        <v>45999</v>
      </c>
      <c r="I439" s="74">
        <f t="shared" si="6"/>
        <v>253</v>
      </c>
      <c r="J439" s="73" t="str">
        <f t="shared" si="3"/>
        <v>SIM</v>
      </c>
    </row>
    <row r="440" ht="22.5" customHeight="1">
      <c r="B440" s="74" t="s">
        <v>991</v>
      </c>
      <c r="C440" s="72">
        <v>45555.0</v>
      </c>
      <c r="D440" s="74" t="s">
        <v>992</v>
      </c>
      <c r="E440" s="72">
        <v>45635.0</v>
      </c>
      <c r="F440" s="186" t="s">
        <v>1017</v>
      </c>
      <c r="G440" s="186" t="s">
        <v>1018</v>
      </c>
      <c r="H440" s="72">
        <f t="shared" si="5"/>
        <v>45999</v>
      </c>
      <c r="I440" s="74">
        <f t="shared" si="6"/>
        <v>253</v>
      </c>
      <c r="J440" s="73" t="str">
        <f t="shared" si="3"/>
        <v>SIM</v>
      </c>
    </row>
    <row r="441" ht="22.5" customHeight="1">
      <c r="B441" s="74" t="s">
        <v>991</v>
      </c>
      <c r="C441" s="72">
        <v>45555.0</v>
      </c>
      <c r="D441" s="74" t="s">
        <v>992</v>
      </c>
      <c r="E441" s="72">
        <v>45635.0</v>
      </c>
      <c r="F441" s="186" t="s">
        <v>1017</v>
      </c>
      <c r="G441" s="186" t="s">
        <v>1019</v>
      </c>
      <c r="H441" s="72">
        <f t="shared" si="5"/>
        <v>45999</v>
      </c>
      <c r="I441" s="74">
        <f t="shared" si="6"/>
        <v>253</v>
      </c>
      <c r="J441" s="73" t="str">
        <f t="shared" si="3"/>
        <v>SIM</v>
      </c>
    </row>
    <row r="442" ht="22.5" customHeight="1">
      <c r="B442" s="74" t="s">
        <v>991</v>
      </c>
      <c r="C442" s="72">
        <v>45555.0</v>
      </c>
      <c r="D442" s="74" t="s">
        <v>992</v>
      </c>
      <c r="E442" s="72">
        <v>45635.0</v>
      </c>
      <c r="F442" s="186" t="s">
        <v>1017</v>
      </c>
      <c r="G442" s="186" t="s">
        <v>383</v>
      </c>
      <c r="H442" s="72">
        <f t="shared" si="5"/>
        <v>45999</v>
      </c>
      <c r="I442" s="74">
        <f t="shared" si="6"/>
        <v>253</v>
      </c>
      <c r="J442" s="73" t="str">
        <f t="shared" si="3"/>
        <v>SIM</v>
      </c>
    </row>
    <row r="443" ht="22.5" customHeight="1">
      <c r="B443" s="74" t="s">
        <v>991</v>
      </c>
      <c r="C443" s="72">
        <v>45555.0</v>
      </c>
      <c r="D443" s="74" t="s">
        <v>992</v>
      </c>
      <c r="E443" s="72">
        <v>45635.0</v>
      </c>
      <c r="F443" s="186" t="s">
        <v>1017</v>
      </c>
      <c r="G443" s="186" t="s">
        <v>1020</v>
      </c>
      <c r="H443" s="72">
        <f t="shared" si="5"/>
        <v>45999</v>
      </c>
      <c r="I443" s="74">
        <f t="shared" si="6"/>
        <v>253</v>
      </c>
      <c r="J443" s="73" t="str">
        <f t="shared" si="3"/>
        <v>SIM</v>
      </c>
    </row>
    <row r="444" ht="22.5" customHeight="1">
      <c r="B444" s="74" t="s">
        <v>991</v>
      </c>
      <c r="C444" s="72">
        <v>45555.0</v>
      </c>
      <c r="D444" s="74" t="s">
        <v>992</v>
      </c>
      <c r="E444" s="72">
        <v>45635.0</v>
      </c>
      <c r="F444" s="186" t="s">
        <v>1021</v>
      </c>
      <c r="G444" s="186" t="s">
        <v>742</v>
      </c>
      <c r="H444" s="72">
        <f t="shared" si="5"/>
        <v>45999</v>
      </c>
      <c r="I444" s="74">
        <f t="shared" si="6"/>
        <v>253</v>
      </c>
      <c r="J444" s="73" t="str">
        <f t="shared" si="3"/>
        <v>SIM</v>
      </c>
    </row>
    <row r="445" ht="22.5" customHeight="1">
      <c r="B445" s="74" t="s">
        <v>991</v>
      </c>
      <c r="C445" s="72">
        <v>45555.0</v>
      </c>
      <c r="D445" s="74" t="s">
        <v>992</v>
      </c>
      <c r="E445" s="72">
        <v>45635.0</v>
      </c>
      <c r="F445" s="186" t="s">
        <v>1022</v>
      </c>
      <c r="G445" s="186" t="s">
        <v>734</v>
      </c>
      <c r="H445" s="72">
        <f t="shared" si="5"/>
        <v>45999</v>
      </c>
      <c r="I445" s="74">
        <f t="shared" si="6"/>
        <v>253</v>
      </c>
      <c r="J445" s="73" t="str">
        <f t="shared" si="3"/>
        <v>SIM</v>
      </c>
    </row>
    <row r="446" ht="22.5" customHeight="1">
      <c r="B446" s="74" t="s">
        <v>991</v>
      </c>
      <c r="C446" s="72">
        <v>45555.0</v>
      </c>
      <c r="D446" s="74" t="s">
        <v>992</v>
      </c>
      <c r="E446" s="72">
        <v>45635.0</v>
      </c>
      <c r="F446" s="186" t="s">
        <v>1023</v>
      </c>
      <c r="G446" s="186" t="s">
        <v>1024</v>
      </c>
      <c r="H446" s="72">
        <f t="shared" si="5"/>
        <v>45999</v>
      </c>
      <c r="I446" s="74">
        <f t="shared" si="6"/>
        <v>253</v>
      </c>
      <c r="J446" s="73" t="str">
        <f t="shared" si="3"/>
        <v>SIM</v>
      </c>
    </row>
    <row r="447" ht="22.5" customHeight="1">
      <c r="B447" s="74" t="s">
        <v>991</v>
      </c>
      <c r="C447" s="72">
        <v>45555.0</v>
      </c>
      <c r="D447" s="74" t="s">
        <v>992</v>
      </c>
      <c r="E447" s="72">
        <v>45635.0</v>
      </c>
      <c r="F447" s="186" t="s">
        <v>1023</v>
      </c>
      <c r="G447" s="186" t="s">
        <v>1025</v>
      </c>
      <c r="H447" s="72">
        <f t="shared" si="5"/>
        <v>45999</v>
      </c>
      <c r="I447" s="74">
        <f t="shared" si="6"/>
        <v>253</v>
      </c>
      <c r="J447" s="73" t="str">
        <f t="shared" si="3"/>
        <v>SIM</v>
      </c>
    </row>
    <row r="448" ht="22.5" customHeight="1">
      <c r="B448" s="74" t="s">
        <v>991</v>
      </c>
      <c r="C448" s="72">
        <v>45555.0</v>
      </c>
      <c r="D448" s="74" t="s">
        <v>992</v>
      </c>
      <c r="E448" s="72">
        <v>45635.0</v>
      </c>
      <c r="F448" s="186" t="s">
        <v>824</v>
      </c>
      <c r="G448" s="186" t="s">
        <v>1026</v>
      </c>
      <c r="H448" s="72">
        <f t="shared" si="5"/>
        <v>45999</v>
      </c>
      <c r="I448" s="74">
        <f t="shared" si="6"/>
        <v>253</v>
      </c>
      <c r="J448" s="73" t="str">
        <f t="shared" si="3"/>
        <v>SIM</v>
      </c>
    </row>
    <row r="449" ht="22.5" customHeight="1">
      <c r="B449" s="74" t="s">
        <v>991</v>
      </c>
      <c r="C449" s="72">
        <v>45555.0</v>
      </c>
      <c r="D449" s="74" t="s">
        <v>992</v>
      </c>
      <c r="E449" s="72">
        <v>45635.0</v>
      </c>
      <c r="F449" s="186" t="s">
        <v>827</v>
      </c>
      <c r="G449" s="186" t="s">
        <v>907</v>
      </c>
      <c r="H449" s="72">
        <f t="shared" si="5"/>
        <v>45999</v>
      </c>
      <c r="I449" s="74">
        <f t="shared" si="6"/>
        <v>253</v>
      </c>
      <c r="J449" s="73" t="str">
        <f t="shared" si="3"/>
        <v>SIM</v>
      </c>
    </row>
    <row r="450" ht="22.5" customHeight="1">
      <c r="B450" s="74" t="s">
        <v>991</v>
      </c>
      <c r="C450" s="72">
        <v>45555.0</v>
      </c>
      <c r="D450" s="74" t="s">
        <v>992</v>
      </c>
      <c r="E450" s="72">
        <v>45635.0</v>
      </c>
      <c r="F450" s="186" t="s">
        <v>827</v>
      </c>
      <c r="G450" s="186" t="s">
        <v>1027</v>
      </c>
      <c r="H450" s="72">
        <f t="shared" si="5"/>
        <v>45999</v>
      </c>
      <c r="I450" s="74">
        <f t="shared" si="6"/>
        <v>253</v>
      </c>
      <c r="J450" s="73" t="str">
        <f t="shared" si="3"/>
        <v>SIM</v>
      </c>
    </row>
    <row r="451" ht="22.5" customHeight="1">
      <c r="B451" s="74" t="s">
        <v>991</v>
      </c>
      <c r="C451" s="72">
        <v>45555.0</v>
      </c>
      <c r="D451" s="74" t="s">
        <v>992</v>
      </c>
      <c r="E451" s="72">
        <v>45635.0</v>
      </c>
      <c r="F451" s="186" t="s">
        <v>319</v>
      </c>
      <c r="G451" s="186" t="s">
        <v>704</v>
      </c>
      <c r="H451" s="72">
        <f t="shared" si="5"/>
        <v>45999</v>
      </c>
      <c r="I451" s="74">
        <f t="shared" si="6"/>
        <v>253</v>
      </c>
      <c r="J451" s="73" t="str">
        <f t="shared" si="3"/>
        <v>SIM</v>
      </c>
    </row>
    <row r="452" ht="22.5" customHeight="1">
      <c r="B452" s="74" t="s">
        <v>991</v>
      </c>
      <c r="C452" s="72">
        <v>45555.0</v>
      </c>
      <c r="D452" s="74" t="s">
        <v>992</v>
      </c>
      <c r="E452" s="72">
        <v>45635.0</v>
      </c>
      <c r="F452" s="186" t="s">
        <v>319</v>
      </c>
      <c r="G452" s="186" t="s">
        <v>910</v>
      </c>
      <c r="H452" s="72">
        <f t="shared" si="5"/>
        <v>45999</v>
      </c>
      <c r="I452" s="74">
        <f t="shared" si="6"/>
        <v>253</v>
      </c>
      <c r="J452" s="73" t="str">
        <f t="shared" si="3"/>
        <v>SIM</v>
      </c>
    </row>
    <row r="453" ht="22.5" customHeight="1">
      <c r="B453" s="74" t="s">
        <v>991</v>
      </c>
      <c r="C453" s="72">
        <v>45555.0</v>
      </c>
      <c r="D453" s="74" t="s">
        <v>992</v>
      </c>
      <c r="E453" s="72">
        <v>45635.0</v>
      </c>
      <c r="F453" s="186" t="s">
        <v>388</v>
      </c>
      <c r="G453" s="186" t="s">
        <v>1028</v>
      </c>
      <c r="H453" s="72">
        <f t="shared" si="5"/>
        <v>45999</v>
      </c>
      <c r="I453" s="74">
        <f t="shared" si="6"/>
        <v>253</v>
      </c>
      <c r="J453" s="73" t="str">
        <f t="shared" si="3"/>
        <v>SIM</v>
      </c>
    </row>
    <row r="454" ht="22.5" customHeight="1">
      <c r="B454" s="74" t="s">
        <v>991</v>
      </c>
      <c r="C454" s="72">
        <v>45555.0</v>
      </c>
      <c r="D454" s="74" t="s">
        <v>992</v>
      </c>
      <c r="E454" s="72">
        <v>45635.0</v>
      </c>
      <c r="F454" s="186" t="s">
        <v>388</v>
      </c>
      <c r="G454" s="186" t="s">
        <v>834</v>
      </c>
      <c r="H454" s="72">
        <f t="shared" si="5"/>
        <v>45999</v>
      </c>
      <c r="I454" s="74">
        <f t="shared" si="6"/>
        <v>253</v>
      </c>
      <c r="J454" s="73" t="str">
        <f t="shared" si="3"/>
        <v>SIM</v>
      </c>
    </row>
    <row r="455" ht="22.5" customHeight="1">
      <c r="B455" s="74" t="s">
        <v>991</v>
      </c>
      <c r="C455" s="72">
        <v>45555.0</v>
      </c>
      <c r="D455" s="74" t="s">
        <v>992</v>
      </c>
      <c r="E455" s="72">
        <v>45635.0</v>
      </c>
      <c r="F455" s="186" t="s">
        <v>388</v>
      </c>
      <c r="G455" s="186" t="s">
        <v>706</v>
      </c>
      <c r="H455" s="72">
        <f t="shared" si="5"/>
        <v>45999</v>
      </c>
      <c r="I455" s="74">
        <f t="shared" si="6"/>
        <v>253</v>
      </c>
      <c r="J455" s="73" t="str">
        <f t="shared" si="3"/>
        <v>SIM</v>
      </c>
    </row>
    <row r="456" ht="22.5" customHeight="1">
      <c r="B456" s="74" t="s">
        <v>991</v>
      </c>
      <c r="C456" s="72">
        <v>45555.0</v>
      </c>
      <c r="D456" s="74" t="s">
        <v>992</v>
      </c>
      <c r="E456" s="72">
        <v>45635.0</v>
      </c>
      <c r="F456" s="186" t="s">
        <v>388</v>
      </c>
      <c r="G456" s="186" t="s">
        <v>1029</v>
      </c>
      <c r="H456" s="72">
        <f t="shared" si="5"/>
        <v>45999</v>
      </c>
      <c r="I456" s="74">
        <f t="shared" si="6"/>
        <v>253</v>
      </c>
      <c r="J456" s="73" t="str">
        <f t="shared" si="3"/>
        <v>SIM</v>
      </c>
    </row>
    <row r="457" ht="22.5" customHeight="1">
      <c r="B457" s="74" t="s">
        <v>991</v>
      </c>
      <c r="C457" s="72">
        <v>45555.0</v>
      </c>
      <c r="D457" s="74" t="s">
        <v>992</v>
      </c>
      <c r="E457" s="72">
        <v>45635.0</v>
      </c>
      <c r="F457" s="186" t="s">
        <v>388</v>
      </c>
      <c r="G457" s="186" t="s">
        <v>657</v>
      </c>
      <c r="H457" s="72">
        <f t="shared" si="5"/>
        <v>45999</v>
      </c>
      <c r="I457" s="74">
        <f t="shared" si="6"/>
        <v>253</v>
      </c>
      <c r="J457" s="73" t="str">
        <f t="shared" si="3"/>
        <v>SIM</v>
      </c>
    </row>
    <row r="458" ht="22.5" customHeight="1">
      <c r="B458" s="74" t="s">
        <v>991</v>
      </c>
      <c r="C458" s="72">
        <v>45555.0</v>
      </c>
      <c r="D458" s="74" t="s">
        <v>992</v>
      </c>
      <c r="E458" s="72">
        <v>45635.0</v>
      </c>
      <c r="F458" s="186" t="s">
        <v>836</v>
      </c>
      <c r="G458" s="186" t="s">
        <v>1030</v>
      </c>
      <c r="H458" s="72">
        <f t="shared" si="5"/>
        <v>45999</v>
      </c>
      <c r="I458" s="74">
        <f t="shared" si="6"/>
        <v>253</v>
      </c>
      <c r="J458" s="73" t="str">
        <f t="shared" si="3"/>
        <v>SIM</v>
      </c>
    </row>
    <row r="459" ht="22.5" customHeight="1">
      <c r="B459" s="74" t="s">
        <v>991</v>
      </c>
      <c r="C459" s="72">
        <v>45555.0</v>
      </c>
      <c r="D459" s="74" t="s">
        <v>992</v>
      </c>
      <c r="E459" s="72">
        <v>45635.0</v>
      </c>
      <c r="F459" s="186" t="s">
        <v>836</v>
      </c>
      <c r="G459" s="186" t="s">
        <v>1031</v>
      </c>
      <c r="H459" s="72">
        <f t="shared" si="5"/>
        <v>45999</v>
      </c>
      <c r="I459" s="74">
        <f t="shared" si="6"/>
        <v>253</v>
      </c>
      <c r="J459" s="73" t="str">
        <f t="shared" si="3"/>
        <v>SIM</v>
      </c>
    </row>
    <row r="460" ht="22.5" customHeight="1">
      <c r="B460" s="74" t="s">
        <v>991</v>
      </c>
      <c r="C460" s="72">
        <v>45555.0</v>
      </c>
      <c r="D460" s="74" t="s">
        <v>992</v>
      </c>
      <c r="E460" s="72">
        <v>45635.0</v>
      </c>
      <c r="F460" s="186" t="s">
        <v>838</v>
      </c>
      <c r="G460" s="186" t="s">
        <v>715</v>
      </c>
      <c r="H460" s="72">
        <f t="shared" si="5"/>
        <v>45999</v>
      </c>
      <c r="I460" s="74">
        <f t="shared" si="6"/>
        <v>253</v>
      </c>
      <c r="J460" s="73" t="str">
        <f t="shared" si="3"/>
        <v>SIM</v>
      </c>
    </row>
    <row r="461" ht="22.5" customHeight="1">
      <c r="B461" s="74" t="s">
        <v>991</v>
      </c>
      <c r="C461" s="72">
        <v>45555.0</v>
      </c>
      <c r="D461" s="74" t="s">
        <v>992</v>
      </c>
      <c r="E461" s="72">
        <v>45635.0</v>
      </c>
      <c r="F461" s="186" t="s">
        <v>838</v>
      </c>
      <c r="G461" s="186" t="s">
        <v>1032</v>
      </c>
      <c r="H461" s="72">
        <f t="shared" si="5"/>
        <v>45999</v>
      </c>
      <c r="I461" s="74">
        <f t="shared" si="6"/>
        <v>253</v>
      </c>
      <c r="J461" s="73" t="str">
        <f t="shared" si="3"/>
        <v>SIM</v>
      </c>
    </row>
    <row r="462" ht="22.5" customHeight="1">
      <c r="B462" s="74" t="s">
        <v>991</v>
      </c>
      <c r="C462" s="72">
        <v>45555.0</v>
      </c>
      <c r="D462" s="74" t="s">
        <v>992</v>
      </c>
      <c r="E462" s="72">
        <v>45635.0</v>
      </c>
      <c r="F462" s="186" t="s">
        <v>841</v>
      </c>
      <c r="G462" s="186" t="s">
        <v>1033</v>
      </c>
      <c r="H462" s="72">
        <f t="shared" si="5"/>
        <v>45999</v>
      </c>
      <c r="I462" s="74">
        <f t="shared" si="6"/>
        <v>253</v>
      </c>
      <c r="J462" s="73" t="str">
        <f t="shared" si="3"/>
        <v>SIM</v>
      </c>
    </row>
    <row r="463" ht="22.5" customHeight="1">
      <c r="B463" s="74" t="s">
        <v>991</v>
      </c>
      <c r="C463" s="72">
        <v>45555.0</v>
      </c>
      <c r="D463" s="74" t="s">
        <v>992</v>
      </c>
      <c r="E463" s="72">
        <v>45635.0</v>
      </c>
      <c r="F463" s="186" t="s">
        <v>841</v>
      </c>
      <c r="G463" s="186" t="s">
        <v>744</v>
      </c>
      <c r="H463" s="72">
        <f t="shared" si="5"/>
        <v>45999</v>
      </c>
      <c r="I463" s="74">
        <f t="shared" si="6"/>
        <v>253</v>
      </c>
      <c r="J463" s="73" t="str">
        <f t="shared" si="3"/>
        <v>SIM</v>
      </c>
    </row>
    <row r="464" ht="22.5" customHeight="1">
      <c r="B464" s="74" t="s">
        <v>991</v>
      </c>
      <c r="C464" s="72">
        <v>45555.0</v>
      </c>
      <c r="D464" s="74" t="s">
        <v>992</v>
      </c>
      <c r="E464" s="72">
        <v>45635.0</v>
      </c>
      <c r="F464" s="186" t="s">
        <v>1034</v>
      </c>
      <c r="G464" s="186" t="s">
        <v>746</v>
      </c>
      <c r="H464" s="72">
        <f t="shared" si="5"/>
        <v>45999</v>
      </c>
      <c r="I464" s="74">
        <f t="shared" si="6"/>
        <v>253</v>
      </c>
      <c r="J464" s="73" t="str">
        <f t="shared" si="3"/>
        <v>SIM</v>
      </c>
    </row>
    <row r="465" ht="22.5" customHeight="1">
      <c r="B465" s="74" t="s">
        <v>991</v>
      </c>
      <c r="C465" s="72">
        <v>45555.0</v>
      </c>
      <c r="D465" s="74" t="s">
        <v>992</v>
      </c>
      <c r="E465" s="72">
        <v>45635.0</v>
      </c>
      <c r="F465" s="186" t="s">
        <v>395</v>
      </c>
      <c r="G465" s="186" t="s">
        <v>1035</v>
      </c>
      <c r="H465" s="72">
        <f t="shared" si="5"/>
        <v>45999</v>
      </c>
      <c r="I465" s="74">
        <f t="shared" si="6"/>
        <v>253</v>
      </c>
      <c r="J465" s="73" t="str">
        <f t="shared" si="3"/>
        <v>SIM</v>
      </c>
    </row>
    <row r="466" ht="22.5" customHeight="1">
      <c r="B466" s="74" t="s">
        <v>991</v>
      </c>
      <c r="C466" s="72">
        <v>45555.0</v>
      </c>
      <c r="D466" s="74" t="s">
        <v>992</v>
      </c>
      <c r="E466" s="72">
        <v>45635.0</v>
      </c>
      <c r="F466" s="186" t="s">
        <v>395</v>
      </c>
      <c r="G466" s="186" t="s">
        <v>1036</v>
      </c>
      <c r="H466" s="72">
        <f t="shared" si="5"/>
        <v>45999</v>
      </c>
      <c r="I466" s="74">
        <f t="shared" si="6"/>
        <v>253</v>
      </c>
      <c r="J466" s="73" t="str">
        <f t="shared" si="3"/>
        <v>SIM</v>
      </c>
    </row>
    <row r="467" ht="22.5" customHeight="1">
      <c r="B467" s="74" t="s">
        <v>991</v>
      </c>
      <c r="C467" s="72">
        <v>45555.0</v>
      </c>
      <c r="D467" s="74" t="s">
        <v>992</v>
      </c>
      <c r="E467" s="72">
        <v>45635.0</v>
      </c>
      <c r="F467" s="186" t="s">
        <v>395</v>
      </c>
      <c r="G467" s="186" t="s">
        <v>754</v>
      </c>
      <c r="H467" s="72">
        <f t="shared" si="5"/>
        <v>45999</v>
      </c>
      <c r="I467" s="74">
        <f t="shared" si="6"/>
        <v>253</v>
      </c>
      <c r="J467" s="73" t="str">
        <f t="shared" si="3"/>
        <v>SIM</v>
      </c>
    </row>
    <row r="468" ht="22.5" customHeight="1">
      <c r="B468" s="74" t="s">
        <v>991</v>
      </c>
      <c r="C468" s="72">
        <v>45555.0</v>
      </c>
      <c r="D468" s="74" t="s">
        <v>992</v>
      </c>
      <c r="E468" s="72">
        <v>45635.0</v>
      </c>
      <c r="F468" s="186" t="s">
        <v>395</v>
      </c>
      <c r="G468" s="186" t="s">
        <v>844</v>
      </c>
      <c r="H468" s="72">
        <f t="shared" si="5"/>
        <v>45999</v>
      </c>
      <c r="I468" s="74">
        <f t="shared" si="6"/>
        <v>253</v>
      </c>
      <c r="J468" s="73" t="str">
        <f t="shared" si="3"/>
        <v>SIM</v>
      </c>
    </row>
    <row r="469" ht="22.5" customHeight="1">
      <c r="B469" s="74" t="s">
        <v>991</v>
      </c>
      <c r="C469" s="72">
        <v>45555.0</v>
      </c>
      <c r="D469" s="74" t="s">
        <v>992</v>
      </c>
      <c r="E469" s="72">
        <v>45635.0</v>
      </c>
      <c r="F469" s="186" t="s">
        <v>336</v>
      </c>
      <c r="G469" s="186" t="s">
        <v>769</v>
      </c>
      <c r="H469" s="72">
        <f t="shared" si="5"/>
        <v>45999</v>
      </c>
      <c r="I469" s="74">
        <f t="shared" si="6"/>
        <v>253</v>
      </c>
      <c r="J469" s="73" t="str">
        <f t="shared" si="3"/>
        <v>SIM</v>
      </c>
    </row>
    <row r="470" ht="22.5" customHeight="1">
      <c r="B470" s="74" t="s">
        <v>991</v>
      </c>
      <c r="C470" s="72">
        <v>45555.0</v>
      </c>
      <c r="D470" s="74" t="s">
        <v>992</v>
      </c>
      <c r="E470" s="72">
        <v>45635.0</v>
      </c>
      <c r="F470" s="186" t="s">
        <v>341</v>
      </c>
      <c r="G470" s="186" t="s">
        <v>774</v>
      </c>
      <c r="H470" s="72">
        <f t="shared" si="5"/>
        <v>45999</v>
      </c>
      <c r="I470" s="74">
        <f t="shared" si="6"/>
        <v>253</v>
      </c>
      <c r="J470" s="73" t="str">
        <f t="shared" si="3"/>
        <v>SIM</v>
      </c>
    </row>
    <row r="471" ht="22.5" customHeight="1">
      <c r="B471" s="74" t="s">
        <v>991</v>
      </c>
      <c r="C471" s="72">
        <v>45555.0</v>
      </c>
      <c r="D471" s="74" t="s">
        <v>992</v>
      </c>
      <c r="E471" s="72">
        <v>45635.0</v>
      </c>
      <c r="F471" s="186" t="s">
        <v>406</v>
      </c>
      <c r="G471" s="186" t="s">
        <v>1037</v>
      </c>
      <c r="H471" s="72">
        <f t="shared" si="5"/>
        <v>45999</v>
      </c>
      <c r="I471" s="74">
        <f t="shared" si="6"/>
        <v>253</v>
      </c>
      <c r="J471" s="73" t="str">
        <f t="shared" si="3"/>
        <v>SIM</v>
      </c>
    </row>
    <row r="472" ht="22.5" customHeight="1">
      <c r="B472" s="74" t="s">
        <v>991</v>
      </c>
      <c r="C472" s="72">
        <v>45555.0</v>
      </c>
      <c r="D472" s="74" t="s">
        <v>992</v>
      </c>
      <c r="E472" s="72">
        <v>45635.0</v>
      </c>
      <c r="F472" s="186" t="s">
        <v>406</v>
      </c>
      <c r="G472" s="186" t="s">
        <v>1038</v>
      </c>
      <c r="H472" s="72">
        <f t="shared" si="5"/>
        <v>45999</v>
      </c>
      <c r="I472" s="74">
        <f t="shared" si="6"/>
        <v>253</v>
      </c>
      <c r="J472" s="73" t="str">
        <f t="shared" si="3"/>
        <v>SIM</v>
      </c>
    </row>
    <row r="473" ht="22.5" customHeight="1">
      <c r="B473" s="74" t="s">
        <v>991</v>
      </c>
      <c r="C473" s="72">
        <v>45555.0</v>
      </c>
      <c r="D473" s="74" t="s">
        <v>992</v>
      </c>
      <c r="E473" s="72">
        <v>45635.0</v>
      </c>
      <c r="F473" s="186" t="s">
        <v>357</v>
      </c>
      <c r="G473" s="186" t="s">
        <v>1039</v>
      </c>
      <c r="H473" s="72">
        <f t="shared" si="5"/>
        <v>45999</v>
      </c>
      <c r="I473" s="74">
        <f t="shared" si="6"/>
        <v>253</v>
      </c>
      <c r="J473" s="73" t="str">
        <f t="shared" si="3"/>
        <v>SIM</v>
      </c>
    </row>
    <row r="474" ht="22.5" customHeight="1">
      <c r="B474" s="85" t="s">
        <v>1040</v>
      </c>
      <c r="C474" s="83">
        <v>45646.0</v>
      </c>
      <c r="D474" s="85" t="s">
        <v>1041</v>
      </c>
      <c r="E474" s="83">
        <v>45733.0</v>
      </c>
      <c r="F474" s="199" t="s">
        <v>281</v>
      </c>
      <c r="G474" s="199" t="s">
        <v>865</v>
      </c>
      <c r="H474" s="72">
        <f t="shared" si="5"/>
        <v>46097</v>
      </c>
      <c r="I474" s="74">
        <f t="shared" si="6"/>
        <v>351</v>
      </c>
      <c r="J474" s="73" t="str">
        <f t="shared" si="3"/>
        <v>SIM</v>
      </c>
    </row>
    <row r="475" ht="22.5" customHeight="1">
      <c r="B475" s="85" t="s">
        <v>1040</v>
      </c>
      <c r="C475" s="83">
        <v>45646.0</v>
      </c>
      <c r="D475" s="85" t="s">
        <v>1041</v>
      </c>
      <c r="E475" s="83">
        <v>45733.0</v>
      </c>
      <c r="F475" s="199" t="s">
        <v>281</v>
      </c>
      <c r="G475" s="199" t="s">
        <v>656</v>
      </c>
      <c r="H475" s="72">
        <f t="shared" si="5"/>
        <v>46097</v>
      </c>
      <c r="I475" s="74">
        <f t="shared" si="6"/>
        <v>351</v>
      </c>
      <c r="J475" s="73" t="str">
        <f t="shared" si="3"/>
        <v>SIM</v>
      </c>
    </row>
    <row r="476" ht="22.5" customHeight="1">
      <c r="B476" s="85" t="s">
        <v>1040</v>
      </c>
      <c r="C476" s="83">
        <v>45646.0</v>
      </c>
      <c r="D476" s="85" t="s">
        <v>1041</v>
      </c>
      <c r="E476" s="83">
        <v>45733.0</v>
      </c>
      <c r="F476" s="199" t="s">
        <v>804</v>
      </c>
      <c r="G476" s="199" t="s">
        <v>1042</v>
      </c>
      <c r="H476" s="72">
        <f t="shared" si="5"/>
        <v>46097</v>
      </c>
      <c r="I476" s="74">
        <f t="shared" si="6"/>
        <v>351</v>
      </c>
      <c r="J476" s="73" t="str">
        <f t="shared" si="3"/>
        <v>SIM</v>
      </c>
    </row>
    <row r="477" ht="22.5" customHeight="1">
      <c r="B477" s="85" t="s">
        <v>1040</v>
      </c>
      <c r="C477" s="83">
        <v>45646.0</v>
      </c>
      <c r="D477" s="85" t="s">
        <v>1041</v>
      </c>
      <c r="E477" s="83">
        <v>45733.0</v>
      </c>
      <c r="F477" s="199" t="s">
        <v>807</v>
      </c>
      <c r="G477" s="199" t="s">
        <v>1043</v>
      </c>
      <c r="H477" s="72">
        <f t="shared" si="5"/>
        <v>46097</v>
      </c>
      <c r="I477" s="74">
        <f t="shared" si="6"/>
        <v>351</v>
      </c>
      <c r="J477" s="73" t="str">
        <f t="shared" si="3"/>
        <v>SIM</v>
      </c>
    </row>
    <row r="478" ht="22.5" customHeight="1">
      <c r="B478" s="85" t="s">
        <v>1040</v>
      </c>
      <c r="C478" s="83">
        <v>45646.0</v>
      </c>
      <c r="D478" s="85" t="s">
        <v>1041</v>
      </c>
      <c r="E478" s="83">
        <v>45733.0</v>
      </c>
      <c r="F478" s="199" t="s">
        <v>785</v>
      </c>
      <c r="G478" s="199" t="s">
        <v>1003</v>
      </c>
      <c r="H478" s="72">
        <f t="shared" si="5"/>
        <v>46097</v>
      </c>
      <c r="I478" s="74">
        <f t="shared" si="6"/>
        <v>351</v>
      </c>
      <c r="J478" s="73" t="str">
        <f t="shared" si="3"/>
        <v>SIM</v>
      </c>
    </row>
    <row r="479" ht="22.5" customHeight="1">
      <c r="B479" s="85" t="s">
        <v>1040</v>
      </c>
      <c r="C479" s="83">
        <v>45646.0</v>
      </c>
      <c r="D479" s="85" t="s">
        <v>1041</v>
      </c>
      <c r="E479" s="83">
        <v>45733.0</v>
      </c>
      <c r="F479" s="199" t="s">
        <v>1044</v>
      </c>
      <c r="G479" s="199" t="s">
        <v>1010</v>
      </c>
      <c r="H479" s="72">
        <f t="shared" si="5"/>
        <v>46097</v>
      </c>
      <c r="I479" s="74">
        <f t="shared" si="6"/>
        <v>351</v>
      </c>
      <c r="J479" s="73" t="str">
        <f t="shared" si="3"/>
        <v>SIM</v>
      </c>
    </row>
    <row r="480" ht="22.5" customHeight="1">
      <c r="B480" s="85" t="s">
        <v>1040</v>
      </c>
      <c r="C480" s="83">
        <v>45646.0</v>
      </c>
      <c r="D480" s="85" t="s">
        <v>1041</v>
      </c>
      <c r="E480" s="83">
        <v>45733.0</v>
      </c>
      <c r="F480" s="199" t="s">
        <v>1045</v>
      </c>
      <c r="G480" s="199" t="s">
        <v>1046</v>
      </c>
      <c r="H480" s="72">
        <f t="shared" si="5"/>
        <v>46097</v>
      </c>
      <c r="I480" s="74">
        <f t="shared" si="6"/>
        <v>351</v>
      </c>
      <c r="J480" s="73" t="str">
        <f t="shared" si="3"/>
        <v>SIM</v>
      </c>
    </row>
    <row r="481" ht="22.5" customHeight="1">
      <c r="B481" s="85" t="s">
        <v>1040</v>
      </c>
      <c r="C481" s="83">
        <v>45646.0</v>
      </c>
      <c r="D481" s="85" t="s">
        <v>1041</v>
      </c>
      <c r="E481" s="83">
        <v>45733.0</v>
      </c>
      <c r="F481" s="199" t="s">
        <v>372</v>
      </c>
      <c r="G481" s="199" t="s">
        <v>1047</v>
      </c>
      <c r="H481" s="72">
        <f t="shared" si="5"/>
        <v>46097</v>
      </c>
      <c r="I481" s="74">
        <f t="shared" si="6"/>
        <v>351</v>
      </c>
      <c r="J481" s="73" t="str">
        <f t="shared" si="3"/>
        <v>SIM</v>
      </c>
    </row>
    <row r="482" ht="22.5" customHeight="1">
      <c r="B482" s="85" t="s">
        <v>1040</v>
      </c>
      <c r="C482" s="83">
        <v>45646.0</v>
      </c>
      <c r="D482" s="85" t="s">
        <v>1041</v>
      </c>
      <c r="E482" s="83">
        <v>45733.0</v>
      </c>
      <c r="F482" s="199" t="s">
        <v>372</v>
      </c>
      <c r="G482" s="199" t="s">
        <v>1048</v>
      </c>
      <c r="H482" s="72">
        <f t="shared" si="5"/>
        <v>46097</v>
      </c>
      <c r="I482" s="74">
        <f t="shared" si="6"/>
        <v>351</v>
      </c>
      <c r="J482" s="73" t="str">
        <f t="shared" si="3"/>
        <v>SIM</v>
      </c>
    </row>
    <row r="483" ht="22.5" customHeight="1">
      <c r="B483" s="85" t="s">
        <v>1040</v>
      </c>
      <c r="C483" s="83">
        <v>45646.0</v>
      </c>
      <c r="D483" s="85" t="s">
        <v>1041</v>
      </c>
      <c r="E483" s="83">
        <v>45733.0</v>
      </c>
      <c r="F483" s="199" t="s">
        <v>1049</v>
      </c>
      <c r="G483" s="199" t="s">
        <v>797</v>
      </c>
      <c r="H483" s="72">
        <f t="shared" si="5"/>
        <v>46097</v>
      </c>
      <c r="I483" s="74">
        <f t="shared" si="6"/>
        <v>351</v>
      </c>
      <c r="J483" s="73" t="str">
        <f t="shared" si="3"/>
        <v>SIM</v>
      </c>
    </row>
    <row r="484" ht="22.5" customHeight="1">
      <c r="B484" s="85" t="s">
        <v>1040</v>
      </c>
      <c r="C484" s="83">
        <v>45646.0</v>
      </c>
      <c r="D484" s="85" t="s">
        <v>1041</v>
      </c>
      <c r="E484" s="83">
        <v>45733.0</v>
      </c>
      <c r="F484" s="199" t="s">
        <v>904</v>
      </c>
      <c r="G484" s="199" t="s">
        <v>820</v>
      </c>
      <c r="H484" s="72">
        <f t="shared" si="5"/>
        <v>46097</v>
      </c>
      <c r="I484" s="74">
        <f t="shared" si="6"/>
        <v>351</v>
      </c>
      <c r="J484" s="73" t="str">
        <f t="shared" si="3"/>
        <v>SIM</v>
      </c>
    </row>
    <row r="485" ht="22.5" customHeight="1">
      <c r="B485" s="85" t="s">
        <v>1040</v>
      </c>
      <c r="C485" s="83">
        <v>45646.0</v>
      </c>
      <c r="D485" s="85" t="s">
        <v>1041</v>
      </c>
      <c r="E485" s="83">
        <v>45733.0</v>
      </c>
      <c r="F485" s="199" t="s">
        <v>821</v>
      </c>
      <c r="G485" s="199" t="s">
        <v>1050</v>
      </c>
      <c r="H485" s="72">
        <f t="shared" si="5"/>
        <v>46097</v>
      </c>
      <c r="I485" s="74">
        <f t="shared" si="6"/>
        <v>351</v>
      </c>
      <c r="J485" s="73" t="str">
        <f t="shared" si="3"/>
        <v>SIM</v>
      </c>
    </row>
    <row r="486" ht="22.5" customHeight="1">
      <c r="B486" s="85" t="s">
        <v>1040</v>
      </c>
      <c r="C486" s="83">
        <v>45646.0</v>
      </c>
      <c r="D486" s="85" t="s">
        <v>1041</v>
      </c>
      <c r="E486" s="83">
        <v>45733.0</v>
      </c>
      <c r="F486" s="199" t="s">
        <v>823</v>
      </c>
      <c r="G486" s="199" t="s">
        <v>734</v>
      </c>
      <c r="H486" s="72">
        <f t="shared" si="5"/>
        <v>46097</v>
      </c>
      <c r="I486" s="74">
        <f t="shared" si="6"/>
        <v>351</v>
      </c>
      <c r="J486" s="73" t="str">
        <f t="shared" si="3"/>
        <v>SIM</v>
      </c>
    </row>
    <row r="487" ht="22.5" customHeight="1">
      <c r="B487" s="85" t="s">
        <v>1040</v>
      </c>
      <c r="C487" s="83">
        <v>45646.0</v>
      </c>
      <c r="D487" s="85" t="s">
        <v>1041</v>
      </c>
      <c r="E487" s="83">
        <v>45733.0</v>
      </c>
      <c r="F487" s="199" t="s">
        <v>827</v>
      </c>
      <c r="G487" s="199" t="s">
        <v>830</v>
      </c>
      <c r="H487" s="72">
        <f t="shared" si="5"/>
        <v>46097</v>
      </c>
      <c r="I487" s="74">
        <f t="shared" si="6"/>
        <v>351</v>
      </c>
      <c r="J487" s="73" t="str">
        <f t="shared" si="3"/>
        <v>SIM</v>
      </c>
    </row>
    <row r="488" ht="22.5" customHeight="1">
      <c r="B488" s="85" t="s">
        <v>1040</v>
      </c>
      <c r="C488" s="83">
        <v>45646.0</v>
      </c>
      <c r="D488" s="85" t="s">
        <v>1041</v>
      </c>
      <c r="E488" s="83">
        <v>45733.0</v>
      </c>
      <c r="F488" s="199" t="s">
        <v>827</v>
      </c>
      <c r="G488" s="199" t="s">
        <v>657</v>
      </c>
      <c r="H488" s="72">
        <f t="shared" si="5"/>
        <v>46097</v>
      </c>
      <c r="I488" s="74">
        <f t="shared" si="6"/>
        <v>351</v>
      </c>
      <c r="J488" s="73" t="str">
        <f t="shared" si="3"/>
        <v>SIM</v>
      </c>
    </row>
    <row r="489" ht="22.5" customHeight="1">
      <c r="B489" s="85" t="s">
        <v>1040</v>
      </c>
      <c r="C489" s="83">
        <v>45646.0</v>
      </c>
      <c r="D489" s="85" t="s">
        <v>1041</v>
      </c>
      <c r="E489" s="83">
        <v>45733.0</v>
      </c>
      <c r="F489" s="199" t="s">
        <v>319</v>
      </c>
      <c r="G489" s="199" t="s">
        <v>957</v>
      </c>
      <c r="H489" s="72">
        <f t="shared" si="5"/>
        <v>46097</v>
      </c>
      <c r="I489" s="74">
        <f t="shared" si="6"/>
        <v>351</v>
      </c>
      <c r="J489" s="73" t="str">
        <f t="shared" si="3"/>
        <v>SIM</v>
      </c>
    </row>
    <row r="490" ht="22.5" customHeight="1">
      <c r="B490" s="85" t="s">
        <v>1040</v>
      </c>
      <c r="C490" s="83">
        <v>45646.0</v>
      </c>
      <c r="D490" s="85" t="s">
        <v>1041</v>
      </c>
      <c r="E490" s="83">
        <v>45733.0</v>
      </c>
      <c r="F490" s="199" t="s">
        <v>319</v>
      </c>
      <c r="G490" s="199" t="s">
        <v>1051</v>
      </c>
      <c r="H490" s="72">
        <f t="shared" si="5"/>
        <v>46097</v>
      </c>
      <c r="I490" s="74">
        <f t="shared" si="6"/>
        <v>351</v>
      </c>
      <c r="J490" s="73" t="str">
        <f t="shared" si="3"/>
        <v>SIM</v>
      </c>
    </row>
    <row r="491" ht="22.5" customHeight="1">
      <c r="B491" s="85" t="s">
        <v>1040</v>
      </c>
      <c r="C491" s="83">
        <v>45646.0</v>
      </c>
      <c r="D491" s="85" t="s">
        <v>1041</v>
      </c>
      <c r="E491" s="83">
        <v>45733.0</v>
      </c>
      <c r="F491" s="199" t="s">
        <v>836</v>
      </c>
      <c r="G491" s="199" t="s">
        <v>796</v>
      </c>
      <c r="H491" s="72">
        <f t="shared" si="5"/>
        <v>46097</v>
      </c>
      <c r="I491" s="74">
        <f t="shared" si="6"/>
        <v>351</v>
      </c>
      <c r="J491" s="73" t="str">
        <f t="shared" si="3"/>
        <v>SIM</v>
      </c>
    </row>
    <row r="492" ht="22.5" customHeight="1">
      <c r="B492" s="85" t="s">
        <v>1040</v>
      </c>
      <c r="C492" s="83">
        <v>45646.0</v>
      </c>
      <c r="D492" s="85" t="s">
        <v>1041</v>
      </c>
      <c r="E492" s="83">
        <v>45733.0</v>
      </c>
      <c r="F492" s="199" t="s">
        <v>395</v>
      </c>
      <c r="G492" s="199" t="s">
        <v>1052</v>
      </c>
      <c r="H492" s="72">
        <f t="shared" si="5"/>
        <v>46097</v>
      </c>
      <c r="I492" s="74">
        <f t="shared" si="6"/>
        <v>351</v>
      </c>
      <c r="J492" s="73" t="str">
        <f t="shared" si="3"/>
        <v>SIM</v>
      </c>
    </row>
    <row r="493" ht="22.5" customHeight="1">
      <c r="B493" s="85" t="s">
        <v>1040</v>
      </c>
      <c r="C493" s="83">
        <v>45646.0</v>
      </c>
      <c r="D493" s="85" t="s">
        <v>1041</v>
      </c>
      <c r="E493" s="83">
        <v>45733.0</v>
      </c>
      <c r="F493" s="199" t="s">
        <v>395</v>
      </c>
      <c r="G493" s="199" t="s">
        <v>1053</v>
      </c>
      <c r="H493" s="72">
        <f t="shared" si="5"/>
        <v>46097</v>
      </c>
      <c r="I493" s="74">
        <f t="shared" si="6"/>
        <v>351</v>
      </c>
      <c r="J493" s="73" t="str">
        <f t="shared" si="3"/>
        <v>SIM</v>
      </c>
    </row>
    <row r="494" ht="22.5" customHeight="1">
      <c r="B494" s="85" t="s">
        <v>1040</v>
      </c>
      <c r="C494" s="83">
        <v>45646.0</v>
      </c>
      <c r="D494" s="85" t="s">
        <v>1041</v>
      </c>
      <c r="E494" s="83">
        <v>45733.0</v>
      </c>
      <c r="F494" s="199" t="s">
        <v>395</v>
      </c>
      <c r="G494" s="199" t="s">
        <v>771</v>
      </c>
      <c r="H494" s="72">
        <f t="shared" si="5"/>
        <v>46097</v>
      </c>
      <c r="I494" s="74">
        <f t="shared" si="6"/>
        <v>351</v>
      </c>
      <c r="J494" s="73" t="str">
        <f t="shared" si="3"/>
        <v>SIM</v>
      </c>
    </row>
    <row r="495" ht="22.5" customHeight="1">
      <c r="B495" s="85" t="s">
        <v>1040</v>
      </c>
      <c r="C495" s="83">
        <v>45646.0</v>
      </c>
      <c r="D495" s="85" t="s">
        <v>1041</v>
      </c>
      <c r="E495" s="83">
        <v>45733.0</v>
      </c>
      <c r="F495" s="199" t="s">
        <v>1054</v>
      </c>
      <c r="G495" s="199" t="s">
        <v>964</v>
      </c>
      <c r="H495" s="72">
        <f t="shared" si="5"/>
        <v>46097</v>
      </c>
      <c r="I495" s="74">
        <f t="shared" si="6"/>
        <v>351</v>
      </c>
      <c r="J495" s="73" t="str">
        <f t="shared" si="3"/>
        <v>SIM</v>
      </c>
    </row>
    <row r="496" ht="22.5" customHeight="1">
      <c r="B496" s="85" t="s">
        <v>1040</v>
      </c>
      <c r="C496" s="83">
        <v>45646.0</v>
      </c>
      <c r="D496" s="85" t="s">
        <v>1041</v>
      </c>
      <c r="E496" s="83">
        <v>45733.0</v>
      </c>
      <c r="F496" s="199" t="s">
        <v>1054</v>
      </c>
      <c r="G496" s="199" t="s">
        <v>913</v>
      </c>
      <c r="H496" s="72">
        <f t="shared" si="5"/>
        <v>46097</v>
      </c>
      <c r="I496" s="74">
        <f t="shared" si="6"/>
        <v>351</v>
      </c>
      <c r="J496" s="73" t="str">
        <f t="shared" si="3"/>
        <v>SIM</v>
      </c>
    </row>
    <row r="497" ht="22.5" customHeight="1">
      <c r="B497" s="85" t="s">
        <v>1040</v>
      </c>
      <c r="C497" s="83">
        <v>45646.0</v>
      </c>
      <c r="D497" s="85" t="s">
        <v>1041</v>
      </c>
      <c r="E497" s="83">
        <v>45733.0</v>
      </c>
      <c r="F497" s="199" t="s">
        <v>328</v>
      </c>
      <c r="G497" s="199" t="s">
        <v>849</v>
      </c>
      <c r="H497" s="72">
        <f t="shared" si="5"/>
        <v>46097</v>
      </c>
      <c r="I497" s="74">
        <f t="shared" si="6"/>
        <v>351</v>
      </c>
      <c r="J497" s="73" t="str">
        <f t="shared" si="3"/>
        <v>SIM</v>
      </c>
    </row>
    <row r="498" ht="22.5" customHeight="1">
      <c r="B498" s="85" t="s">
        <v>1040</v>
      </c>
      <c r="C498" s="83">
        <v>45646.0</v>
      </c>
      <c r="D498" s="85" t="s">
        <v>1041</v>
      </c>
      <c r="E498" s="83">
        <v>45733.0</v>
      </c>
      <c r="F498" s="199" t="s">
        <v>330</v>
      </c>
      <c r="G498" s="199" t="s">
        <v>760</v>
      </c>
      <c r="H498" s="72">
        <f t="shared" si="5"/>
        <v>46097</v>
      </c>
      <c r="I498" s="74">
        <f t="shared" si="6"/>
        <v>351</v>
      </c>
      <c r="J498" s="73" t="str">
        <f t="shared" si="3"/>
        <v>SIM</v>
      </c>
    </row>
    <row r="499" ht="22.5" customHeight="1">
      <c r="B499" s="85" t="s">
        <v>1040</v>
      </c>
      <c r="C499" s="83">
        <v>45646.0</v>
      </c>
      <c r="D499" s="85" t="s">
        <v>1041</v>
      </c>
      <c r="E499" s="83">
        <v>45733.0</v>
      </c>
      <c r="F499" s="199" t="s">
        <v>334</v>
      </c>
      <c r="G499" s="199" t="s">
        <v>767</v>
      </c>
      <c r="H499" s="72">
        <f t="shared" si="5"/>
        <v>46097</v>
      </c>
      <c r="I499" s="74">
        <f t="shared" si="6"/>
        <v>351</v>
      </c>
      <c r="J499" s="73" t="str">
        <f t="shared" si="3"/>
        <v>SIM</v>
      </c>
    </row>
    <row r="500" ht="22.5" customHeight="1">
      <c r="B500" s="85" t="s">
        <v>1040</v>
      </c>
      <c r="C500" s="83">
        <v>45646.0</v>
      </c>
      <c r="D500" s="85" t="s">
        <v>1041</v>
      </c>
      <c r="E500" s="83">
        <v>45733.0</v>
      </c>
      <c r="F500" s="199" t="s">
        <v>343</v>
      </c>
      <c r="G500" s="199" t="s">
        <v>778</v>
      </c>
      <c r="H500" s="72">
        <f t="shared" si="5"/>
        <v>46097</v>
      </c>
      <c r="I500" s="74">
        <f t="shared" si="6"/>
        <v>351</v>
      </c>
      <c r="J500" s="73" t="str">
        <f t="shared" si="3"/>
        <v>SIM</v>
      </c>
    </row>
    <row r="501" ht="22.5" customHeight="1">
      <c r="B501" s="85" t="s">
        <v>1040</v>
      </c>
      <c r="C501" s="83">
        <v>45646.0</v>
      </c>
      <c r="D501" s="85" t="s">
        <v>1041</v>
      </c>
      <c r="E501" s="83">
        <v>45733.0</v>
      </c>
      <c r="F501" s="199" t="s">
        <v>349</v>
      </c>
      <c r="G501" s="199" t="s">
        <v>1055</v>
      </c>
      <c r="H501" s="72">
        <f t="shared" si="5"/>
        <v>46097</v>
      </c>
      <c r="I501" s="74">
        <f t="shared" si="6"/>
        <v>351</v>
      </c>
      <c r="J501" s="73" t="str">
        <f t="shared" si="3"/>
        <v>SIM</v>
      </c>
    </row>
    <row r="502" ht="22.5" customHeight="1">
      <c r="B502" s="85" t="s">
        <v>1040</v>
      </c>
      <c r="C502" s="83">
        <v>45646.0</v>
      </c>
      <c r="D502" s="85" t="s">
        <v>1041</v>
      </c>
      <c r="E502" s="83">
        <v>45733.0</v>
      </c>
      <c r="F502" s="199" t="s">
        <v>853</v>
      </c>
      <c r="G502" s="199" t="s">
        <v>1056</v>
      </c>
      <c r="H502" s="72">
        <f t="shared" si="5"/>
        <v>46097</v>
      </c>
      <c r="I502" s="74">
        <f t="shared" si="6"/>
        <v>351</v>
      </c>
      <c r="J502" s="73" t="str">
        <f t="shared" si="3"/>
        <v>SIM</v>
      </c>
    </row>
    <row r="503" ht="22.5" customHeight="1">
      <c r="B503" s="85" t="s">
        <v>1040</v>
      </c>
      <c r="C503" s="83">
        <v>45646.0</v>
      </c>
      <c r="D503" s="85" t="s">
        <v>1041</v>
      </c>
      <c r="E503" s="83">
        <v>45733.0</v>
      </c>
      <c r="F503" s="199" t="s">
        <v>861</v>
      </c>
      <c r="G503" s="199" t="s">
        <v>1057</v>
      </c>
      <c r="H503" s="72">
        <f t="shared" si="5"/>
        <v>46097</v>
      </c>
      <c r="I503" s="74">
        <f t="shared" si="6"/>
        <v>351</v>
      </c>
      <c r="J503" s="73" t="str">
        <f t="shared" si="3"/>
        <v>SIM</v>
      </c>
    </row>
    <row r="504" ht="22.5" customHeight="1">
      <c r="B504" s="200"/>
      <c r="C504" s="201"/>
      <c r="D504" s="200"/>
      <c r="E504" s="201"/>
      <c r="F504" s="202"/>
      <c r="G504" s="202"/>
      <c r="H504" s="203"/>
      <c r="I504" s="204"/>
      <c r="J504" s="202"/>
    </row>
    <row r="505" ht="22.5" customHeight="1">
      <c r="B505" s="200"/>
      <c r="C505" s="201"/>
      <c r="D505" s="200"/>
      <c r="E505" s="201"/>
      <c r="F505" s="202"/>
      <c r="G505" s="202"/>
      <c r="H505" s="203"/>
      <c r="I505" s="204"/>
      <c r="J505" s="202"/>
    </row>
    <row r="506" ht="22.5" customHeight="1">
      <c r="B506" s="200"/>
      <c r="C506" s="201"/>
      <c r="D506" s="200"/>
      <c r="E506" s="201"/>
      <c r="F506" s="202"/>
      <c r="G506" s="202"/>
      <c r="H506" s="203"/>
      <c r="I506" s="204"/>
      <c r="J506" s="202"/>
    </row>
    <row r="507" ht="22.5" customHeight="1">
      <c r="B507" s="200"/>
      <c r="C507" s="201"/>
      <c r="D507" s="200"/>
      <c r="E507" s="201"/>
      <c r="F507" s="202"/>
      <c r="G507" s="202"/>
      <c r="H507" s="203"/>
      <c r="I507" s="204"/>
      <c r="J507" s="202"/>
    </row>
    <row r="508" ht="22.5" customHeight="1">
      <c r="B508" s="200"/>
      <c r="C508" s="201"/>
      <c r="D508" s="200"/>
      <c r="E508" s="201"/>
      <c r="F508" s="202"/>
      <c r="G508" s="202"/>
      <c r="H508" s="203"/>
      <c r="I508" s="204"/>
      <c r="J508" s="202"/>
    </row>
    <row r="509" ht="22.5" customHeight="1">
      <c r="B509" s="200"/>
      <c r="C509" s="201"/>
      <c r="D509" s="200"/>
      <c r="E509" s="201"/>
      <c r="F509" s="202"/>
      <c r="G509" s="202"/>
      <c r="H509" s="203"/>
      <c r="I509" s="204"/>
      <c r="J509" s="202"/>
    </row>
    <row r="510" ht="22.5" customHeight="1">
      <c r="B510" s="200"/>
      <c r="C510" s="201"/>
      <c r="D510" s="200"/>
      <c r="E510" s="201"/>
      <c r="F510" s="202"/>
      <c r="G510" s="202"/>
      <c r="H510" s="203"/>
      <c r="I510" s="204"/>
      <c r="J510" s="202"/>
    </row>
    <row r="511" ht="22.5" customHeight="1">
      <c r="B511" s="200"/>
      <c r="C511" s="201"/>
      <c r="D511" s="200"/>
      <c r="E511" s="201"/>
      <c r="F511" s="202"/>
      <c r="G511" s="202"/>
      <c r="H511" s="203"/>
      <c r="I511" s="204"/>
      <c r="J511" s="202"/>
    </row>
    <row r="512" ht="22.5" customHeight="1">
      <c r="B512" s="200"/>
      <c r="C512" s="201"/>
      <c r="D512" s="200"/>
      <c r="E512" s="201"/>
      <c r="F512" s="202"/>
      <c r="G512" s="202"/>
      <c r="H512" s="203"/>
      <c r="I512" s="204"/>
      <c r="J512" s="202"/>
    </row>
    <row r="513" ht="22.5" customHeight="1">
      <c r="B513" s="200"/>
      <c r="C513" s="201"/>
      <c r="D513" s="200"/>
      <c r="E513" s="201"/>
      <c r="F513" s="202"/>
      <c r="G513" s="202"/>
      <c r="H513" s="203"/>
      <c r="I513" s="204"/>
      <c r="J513" s="202"/>
    </row>
    <row r="514" ht="22.5" customHeight="1">
      <c r="B514" s="200"/>
      <c r="C514" s="201"/>
      <c r="D514" s="200"/>
      <c r="E514" s="201"/>
      <c r="F514" s="202"/>
      <c r="G514" s="202"/>
      <c r="H514" s="203"/>
      <c r="I514" s="204"/>
      <c r="J514" s="202"/>
    </row>
    <row r="515" ht="22.5" customHeight="1">
      <c r="B515" s="200"/>
      <c r="C515" s="201"/>
      <c r="D515" s="200"/>
      <c r="E515" s="201"/>
      <c r="F515" s="202"/>
      <c r="G515" s="202"/>
      <c r="H515" s="203"/>
      <c r="I515" s="204"/>
      <c r="J515" s="202"/>
    </row>
    <row r="516" ht="22.5" customHeight="1">
      <c r="B516" s="200"/>
      <c r="C516" s="201"/>
      <c r="D516" s="200"/>
      <c r="E516" s="201"/>
      <c r="F516" s="205"/>
      <c r="G516" s="205"/>
      <c r="H516" s="205"/>
      <c r="I516" s="205"/>
      <c r="J516" s="205"/>
    </row>
    <row r="517" ht="22.5" customHeight="1">
      <c r="B517" s="200"/>
      <c r="C517" s="201"/>
      <c r="D517" s="200"/>
      <c r="E517" s="201"/>
      <c r="F517" s="205"/>
      <c r="G517" s="205"/>
      <c r="H517" s="205"/>
      <c r="I517" s="205"/>
      <c r="J517" s="205"/>
    </row>
    <row r="518" ht="22.5" customHeight="1">
      <c r="B518" s="200"/>
      <c r="C518" s="201"/>
      <c r="D518" s="200"/>
      <c r="E518" s="201"/>
      <c r="F518" s="205"/>
      <c r="G518" s="205"/>
      <c r="H518" s="205"/>
      <c r="I518" s="205"/>
      <c r="J518" s="205"/>
    </row>
    <row r="519" ht="22.5" customHeight="1">
      <c r="B519" s="200"/>
      <c r="C519" s="201"/>
      <c r="D519" s="200"/>
      <c r="E519" s="201"/>
      <c r="F519" s="205"/>
      <c r="G519" s="205"/>
      <c r="H519" s="205"/>
      <c r="I519" s="205"/>
      <c r="J519" s="205"/>
    </row>
    <row r="520" ht="22.5" customHeight="1">
      <c r="B520" s="200"/>
      <c r="C520" s="201"/>
      <c r="D520" s="200"/>
      <c r="E520" s="201"/>
      <c r="F520" s="205"/>
      <c r="G520" s="205"/>
      <c r="H520" s="205"/>
      <c r="I520" s="205"/>
      <c r="J520" s="205"/>
    </row>
    <row r="521" ht="22.5" customHeight="1">
      <c r="B521" s="200"/>
      <c r="C521" s="201"/>
      <c r="D521" s="200"/>
      <c r="E521" s="201"/>
      <c r="F521" s="205"/>
      <c r="G521" s="205"/>
      <c r="H521" s="205"/>
      <c r="I521" s="205"/>
      <c r="J521" s="205"/>
    </row>
    <row r="522" ht="22.5" customHeight="1">
      <c r="B522" s="200"/>
      <c r="C522" s="201"/>
      <c r="D522" s="200"/>
      <c r="E522" s="201"/>
      <c r="F522" s="205"/>
      <c r="G522" s="205"/>
      <c r="H522" s="205"/>
      <c r="I522" s="205"/>
      <c r="J522" s="205"/>
    </row>
    <row r="523" ht="22.5" customHeight="1">
      <c r="B523" s="200"/>
      <c r="C523" s="201"/>
      <c r="D523" s="200"/>
      <c r="E523" s="201"/>
      <c r="F523" s="205"/>
      <c r="G523" s="205"/>
      <c r="H523" s="205"/>
      <c r="I523" s="205"/>
      <c r="J523" s="205"/>
    </row>
    <row r="524" ht="22.5" customHeight="1">
      <c r="B524" s="200"/>
      <c r="C524" s="201"/>
      <c r="D524" s="200"/>
      <c r="E524" s="201"/>
      <c r="F524" s="205"/>
      <c r="G524" s="205"/>
      <c r="H524" s="205"/>
      <c r="I524" s="205"/>
      <c r="J524" s="205"/>
    </row>
    <row r="525" ht="22.5" customHeight="1">
      <c r="B525" s="196"/>
      <c r="C525" s="206"/>
      <c r="D525" s="196"/>
      <c r="E525" s="206"/>
    </row>
    <row r="526" ht="22.5" customHeight="1">
      <c r="B526" s="196"/>
      <c r="C526" s="206"/>
      <c r="D526" s="196"/>
      <c r="E526" s="206"/>
    </row>
    <row r="527" ht="22.5" customHeight="1">
      <c r="B527" s="196"/>
      <c r="C527" s="206"/>
      <c r="D527" s="196"/>
      <c r="E527" s="206"/>
    </row>
    <row r="528" ht="22.5" customHeight="1">
      <c r="B528" s="196"/>
      <c r="C528" s="206"/>
      <c r="D528" s="196"/>
      <c r="E528" s="206"/>
    </row>
    <row r="529" ht="22.5" customHeight="1">
      <c r="B529" s="196"/>
      <c r="C529" s="206"/>
      <c r="D529" s="196"/>
      <c r="E529" s="206"/>
    </row>
    <row r="530" ht="22.5" customHeight="1">
      <c r="B530" s="196"/>
      <c r="C530" s="206"/>
      <c r="D530" s="196"/>
      <c r="E530" s="206"/>
    </row>
    <row r="531" ht="22.5" customHeight="1">
      <c r="B531" s="196"/>
      <c r="C531" s="206"/>
      <c r="D531" s="196"/>
      <c r="E531" s="206"/>
    </row>
    <row r="532" ht="22.5" customHeight="1">
      <c r="B532" s="196"/>
      <c r="C532" s="206"/>
      <c r="D532" s="196"/>
      <c r="E532" s="206"/>
    </row>
    <row r="533" ht="22.5" customHeight="1">
      <c r="B533" s="196"/>
      <c r="C533" s="206"/>
      <c r="D533" s="196"/>
      <c r="E533" s="206"/>
    </row>
    <row r="534" ht="22.5" customHeight="1">
      <c r="B534" s="196"/>
      <c r="C534" s="206"/>
      <c r="D534" s="196"/>
      <c r="E534" s="206"/>
    </row>
    <row r="535" ht="22.5" customHeight="1">
      <c r="B535" s="196"/>
      <c r="C535" s="206"/>
      <c r="D535" s="196"/>
      <c r="E535" s="206"/>
    </row>
    <row r="536" ht="22.5" customHeight="1">
      <c r="B536" s="196"/>
      <c r="C536" s="206"/>
      <c r="D536" s="196"/>
      <c r="E536" s="206"/>
    </row>
    <row r="537" ht="22.5" customHeight="1">
      <c r="B537" s="196"/>
      <c r="C537" s="206"/>
      <c r="D537" s="196"/>
      <c r="E537" s="206"/>
    </row>
    <row r="538" ht="22.5" customHeight="1">
      <c r="B538" s="196"/>
      <c r="C538" s="206"/>
      <c r="D538" s="196"/>
      <c r="E538" s="206"/>
    </row>
    <row r="539" ht="22.5" customHeight="1">
      <c r="B539" s="196"/>
      <c r="C539" s="206"/>
      <c r="D539" s="196"/>
      <c r="E539" s="206"/>
    </row>
    <row r="540" ht="22.5" customHeight="1">
      <c r="B540" s="196"/>
      <c r="C540" s="206"/>
      <c r="D540" s="196"/>
      <c r="E540" s="206"/>
    </row>
    <row r="541" ht="22.5" customHeight="1">
      <c r="B541" s="196"/>
      <c r="C541" s="206"/>
      <c r="D541" s="196"/>
      <c r="E541" s="206"/>
    </row>
    <row r="542" ht="22.5" customHeight="1">
      <c r="B542" s="196"/>
      <c r="C542" s="206"/>
      <c r="D542" s="196"/>
      <c r="E542" s="206"/>
    </row>
    <row r="543" ht="22.5" customHeight="1">
      <c r="B543" s="196"/>
      <c r="C543" s="206"/>
      <c r="D543" s="196"/>
      <c r="E543" s="206"/>
    </row>
    <row r="544" ht="22.5" customHeight="1">
      <c r="B544" s="196"/>
      <c r="C544" s="206"/>
      <c r="D544" s="196"/>
      <c r="E544" s="206"/>
    </row>
    <row r="545" ht="22.5" customHeight="1">
      <c r="B545" s="196"/>
      <c r="C545" s="206"/>
      <c r="D545" s="196"/>
      <c r="E545" s="206"/>
    </row>
    <row r="546" ht="22.5" customHeight="1">
      <c r="B546" s="196"/>
      <c r="C546" s="206"/>
      <c r="D546" s="196"/>
      <c r="E546" s="206"/>
    </row>
    <row r="547" ht="22.5" customHeight="1">
      <c r="B547" s="196"/>
      <c r="C547" s="206"/>
      <c r="D547" s="196"/>
      <c r="E547" s="206"/>
    </row>
    <row r="548" ht="22.5" customHeight="1">
      <c r="B548" s="196"/>
      <c r="C548" s="206"/>
      <c r="D548" s="196"/>
      <c r="E548" s="206"/>
    </row>
    <row r="549" ht="22.5" customHeight="1">
      <c r="B549" s="196"/>
      <c r="C549" s="206"/>
      <c r="D549" s="196"/>
      <c r="E549" s="206"/>
    </row>
    <row r="550" ht="22.5" customHeight="1">
      <c r="B550" s="196"/>
      <c r="C550" s="206"/>
      <c r="D550" s="196"/>
      <c r="E550" s="206"/>
    </row>
    <row r="551" ht="22.5" customHeight="1">
      <c r="B551" s="196"/>
      <c r="C551" s="206"/>
      <c r="D551" s="196"/>
      <c r="E551" s="206"/>
    </row>
    <row r="552" ht="22.5" customHeight="1">
      <c r="B552" s="196"/>
      <c r="C552" s="206"/>
      <c r="D552" s="196"/>
      <c r="E552" s="206"/>
    </row>
    <row r="553" ht="15.75" customHeight="1">
      <c r="B553" s="196"/>
      <c r="C553" s="206"/>
      <c r="D553" s="196"/>
      <c r="E553" s="206"/>
    </row>
    <row r="554" ht="15.75" customHeight="1">
      <c r="B554" s="196"/>
      <c r="C554" s="206"/>
      <c r="D554" s="196"/>
      <c r="E554" s="206"/>
    </row>
    <row r="555" ht="15.75" customHeight="1">
      <c r="B555" s="196"/>
      <c r="C555" s="206"/>
      <c r="D555" s="196"/>
      <c r="E555" s="206"/>
    </row>
    <row r="556" ht="15.75" customHeight="1">
      <c r="B556" s="196"/>
      <c r="C556" s="206"/>
      <c r="D556" s="196"/>
      <c r="E556" s="206"/>
    </row>
    <row r="557" ht="15.75" customHeight="1">
      <c r="B557" s="196"/>
      <c r="C557" s="206"/>
      <c r="D557" s="196"/>
      <c r="E557" s="206"/>
    </row>
    <row r="558" ht="15.75" customHeight="1">
      <c r="B558" s="196"/>
      <c r="C558" s="206"/>
      <c r="D558" s="196"/>
      <c r="E558" s="206"/>
    </row>
    <row r="559" ht="15.75" customHeight="1">
      <c r="B559" s="196"/>
      <c r="C559" s="206"/>
      <c r="D559" s="196"/>
      <c r="E559" s="206"/>
    </row>
    <row r="560" ht="15.75" customHeight="1">
      <c r="B560" s="196"/>
      <c r="C560" s="206"/>
      <c r="D560" s="196"/>
      <c r="E560" s="206"/>
    </row>
    <row r="561" ht="15.75" customHeight="1">
      <c r="B561" s="196"/>
      <c r="C561" s="206"/>
      <c r="D561" s="196"/>
      <c r="E561" s="206"/>
    </row>
    <row r="562" ht="15.75" customHeight="1">
      <c r="B562" s="196"/>
      <c r="C562" s="206"/>
      <c r="D562" s="196"/>
      <c r="E562" s="206"/>
    </row>
    <row r="563" ht="15.75" customHeight="1">
      <c r="B563" s="196"/>
      <c r="C563" s="206"/>
      <c r="D563" s="196"/>
      <c r="E563" s="206"/>
    </row>
    <row r="564" ht="15.75" customHeight="1">
      <c r="B564" s="196"/>
      <c r="C564" s="206"/>
      <c r="D564" s="196"/>
      <c r="E564" s="206"/>
    </row>
    <row r="565" ht="15.75" customHeight="1">
      <c r="B565" s="196"/>
      <c r="C565" s="206"/>
      <c r="D565" s="196"/>
      <c r="E565" s="206"/>
    </row>
    <row r="566" ht="15.75" customHeight="1">
      <c r="B566" s="196"/>
      <c r="C566" s="206"/>
      <c r="D566" s="196"/>
      <c r="E566" s="206"/>
    </row>
    <row r="567" ht="15.75" customHeight="1">
      <c r="B567" s="196"/>
      <c r="C567" s="206"/>
      <c r="D567" s="196"/>
      <c r="E567" s="206"/>
    </row>
    <row r="568" ht="15.75" customHeight="1">
      <c r="B568" s="196"/>
      <c r="C568" s="206"/>
      <c r="D568" s="196"/>
      <c r="E568" s="206"/>
    </row>
    <row r="569" ht="15.75" customHeight="1">
      <c r="B569" s="196"/>
      <c r="C569" s="206"/>
      <c r="D569" s="196"/>
      <c r="E569" s="206"/>
    </row>
    <row r="570" ht="15.75" customHeight="1">
      <c r="B570" s="196"/>
      <c r="C570" s="206"/>
      <c r="D570" s="196"/>
      <c r="E570" s="206"/>
    </row>
    <row r="571" ht="15.75" customHeight="1">
      <c r="B571" s="196"/>
      <c r="C571" s="206"/>
      <c r="D571" s="196"/>
      <c r="E571" s="206"/>
    </row>
    <row r="572" ht="15.75" customHeight="1">
      <c r="B572" s="196"/>
      <c r="C572" s="206"/>
      <c r="D572" s="196"/>
      <c r="E572" s="206"/>
    </row>
    <row r="573" ht="15.75" customHeight="1">
      <c r="B573" s="196"/>
      <c r="C573" s="206"/>
      <c r="D573" s="196"/>
      <c r="E573" s="206"/>
    </row>
    <row r="574" ht="15.75" customHeight="1">
      <c r="B574" s="196"/>
      <c r="C574" s="206"/>
      <c r="D574" s="196"/>
      <c r="E574" s="206"/>
    </row>
    <row r="575" ht="15.75" customHeight="1">
      <c r="B575" s="196"/>
      <c r="C575" s="206"/>
      <c r="D575" s="196"/>
      <c r="E575" s="206"/>
    </row>
    <row r="576" ht="15.75" customHeight="1">
      <c r="B576" s="196"/>
      <c r="C576" s="206"/>
      <c r="D576" s="196"/>
      <c r="E576" s="206"/>
    </row>
    <row r="577" ht="15.75" customHeight="1">
      <c r="B577" s="196"/>
      <c r="C577" s="206"/>
      <c r="D577" s="196"/>
      <c r="E577" s="206"/>
    </row>
    <row r="578" ht="15.75" customHeight="1">
      <c r="B578" s="196"/>
      <c r="C578" s="206"/>
      <c r="D578" s="196"/>
      <c r="E578" s="206"/>
    </row>
    <row r="579" ht="15.75" customHeight="1">
      <c r="B579" s="196"/>
      <c r="C579" s="206"/>
      <c r="D579" s="196"/>
      <c r="E579" s="206"/>
    </row>
    <row r="580" ht="15.75" customHeight="1">
      <c r="B580" s="196"/>
      <c r="C580" s="206"/>
      <c r="D580" s="196"/>
      <c r="E580" s="206"/>
    </row>
    <row r="581" ht="15.75" customHeight="1">
      <c r="B581" s="196"/>
      <c r="C581" s="206"/>
      <c r="D581" s="196"/>
      <c r="E581" s="206"/>
    </row>
    <row r="582" ht="15.75" customHeight="1">
      <c r="B582" s="196"/>
      <c r="C582" s="206"/>
      <c r="D582" s="196"/>
      <c r="E582" s="206"/>
    </row>
    <row r="583" ht="15.75" customHeight="1">
      <c r="B583" s="196"/>
      <c r="C583" s="206"/>
      <c r="D583" s="196"/>
      <c r="E583" s="206"/>
    </row>
    <row r="584" ht="15.75" customHeight="1">
      <c r="B584" s="196"/>
      <c r="C584" s="206"/>
      <c r="D584" s="196"/>
      <c r="E584" s="206"/>
    </row>
    <row r="585" ht="15.75" customHeight="1">
      <c r="B585" s="196"/>
      <c r="C585" s="206"/>
      <c r="D585" s="196"/>
      <c r="E585" s="206"/>
    </row>
    <row r="586" ht="15.75" customHeight="1">
      <c r="B586" s="196"/>
      <c r="C586" s="206"/>
      <c r="D586" s="196"/>
      <c r="E586" s="206"/>
    </row>
    <row r="587" ht="15.75" customHeight="1">
      <c r="B587" s="196"/>
      <c r="C587" s="206"/>
      <c r="D587" s="196"/>
      <c r="E587" s="206"/>
    </row>
    <row r="588" ht="15.75" customHeight="1">
      <c r="B588" s="196"/>
      <c r="C588" s="206"/>
      <c r="D588" s="196"/>
      <c r="E588" s="206"/>
    </row>
    <row r="589" ht="15.75" customHeight="1">
      <c r="B589" s="196"/>
      <c r="C589" s="206"/>
      <c r="D589" s="196"/>
      <c r="E589" s="206"/>
    </row>
    <row r="590" ht="15.75" customHeight="1">
      <c r="B590" s="196"/>
      <c r="C590" s="206"/>
      <c r="D590" s="196"/>
      <c r="E590" s="206"/>
    </row>
    <row r="591" ht="15.75" customHeight="1">
      <c r="B591" s="196"/>
      <c r="C591" s="206"/>
      <c r="D591" s="196"/>
      <c r="E591" s="206"/>
    </row>
    <row r="592" ht="15.75" customHeight="1">
      <c r="B592" s="196"/>
      <c r="C592" s="206"/>
      <c r="D592" s="196"/>
      <c r="E592" s="206"/>
    </row>
    <row r="593" ht="15.75" customHeight="1">
      <c r="B593" s="196"/>
      <c r="C593" s="206"/>
      <c r="D593" s="196"/>
      <c r="E593" s="206"/>
    </row>
    <row r="594" ht="15.75" customHeight="1">
      <c r="B594" s="196"/>
      <c r="C594" s="206"/>
      <c r="D594" s="196"/>
      <c r="E594" s="206"/>
    </row>
    <row r="595" ht="15.75" customHeight="1">
      <c r="B595" s="196"/>
      <c r="C595" s="206"/>
      <c r="D595" s="196"/>
      <c r="E595" s="206"/>
    </row>
    <row r="596" ht="15.75" customHeight="1">
      <c r="B596" s="196"/>
      <c r="C596" s="206"/>
      <c r="D596" s="196"/>
      <c r="E596" s="206"/>
    </row>
    <row r="597" ht="15.75" customHeight="1">
      <c r="B597" s="196"/>
      <c r="C597" s="206"/>
      <c r="D597" s="196"/>
      <c r="E597" s="206"/>
    </row>
    <row r="598" ht="15.75" customHeight="1">
      <c r="B598" s="196"/>
      <c r="C598" s="206"/>
      <c r="D598" s="196"/>
      <c r="E598" s="206"/>
    </row>
    <row r="599" ht="15.75" customHeight="1">
      <c r="B599" s="196"/>
      <c r="C599" s="206"/>
      <c r="D599" s="196"/>
      <c r="E599" s="206"/>
    </row>
    <row r="600" ht="15.75" customHeight="1">
      <c r="B600" s="196"/>
      <c r="C600" s="206"/>
      <c r="D600" s="196"/>
      <c r="E600" s="206"/>
    </row>
    <row r="601" ht="15.75" customHeight="1">
      <c r="B601" s="196"/>
      <c r="C601" s="206"/>
      <c r="D601" s="196"/>
      <c r="E601" s="206"/>
    </row>
    <row r="602" ht="15.75" customHeight="1">
      <c r="B602" s="196"/>
      <c r="C602" s="206"/>
      <c r="D602" s="196"/>
      <c r="E602" s="206"/>
    </row>
    <row r="603" ht="15.75" customHeight="1">
      <c r="B603" s="196"/>
      <c r="C603" s="206"/>
      <c r="D603" s="196"/>
      <c r="E603" s="206"/>
    </row>
    <row r="604" ht="15.75" customHeight="1">
      <c r="B604" s="196"/>
      <c r="C604" s="206"/>
      <c r="D604" s="196"/>
      <c r="E604" s="206"/>
    </row>
    <row r="605" ht="15.75" customHeight="1">
      <c r="B605" s="196"/>
      <c r="C605" s="206"/>
      <c r="D605" s="196"/>
      <c r="E605" s="206"/>
    </row>
    <row r="606" ht="15.75" customHeight="1">
      <c r="B606" s="196"/>
      <c r="C606" s="206"/>
      <c r="D606" s="196"/>
      <c r="E606" s="206"/>
    </row>
    <row r="607" ht="15.75" customHeight="1">
      <c r="B607" s="196"/>
      <c r="C607" s="206"/>
      <c r="D607" s="196"/>
      <c r="E607" s="206"/>
    </row>
    <row r="608" ht="15.75" customHeight="1">
      <c r="B608" s="196"/>
      <c r="C608" s="206"/>
      <c r="D608" s="196"/>
      <c r="E608" s="206"/>
    </row>
    <row r="609" ht="15.75" customHeight="1">
      <c r="B609" s="196"/>
      <c r="C609" s="206"/>
      <c r="D609" s="196"/>
      <c r="E609" s="206"/>
    </row>
    <row r="610" ht="15.75" customHeight="1">
      <c r="B610" s="196"/>
      <c r="C610" s="206"/>
      <c r="D610" s="196"/>
      <c r="E610" s="206"/>
    </row>
    <row r="611" ht="15.75" customHeight="1">
      <c r="B611" s="196"/>
      <c r="C611" s="206"/>
      <c r="D611" s="196"/>
      <c r="E611" s="206"/>
    </row>
    <row r="612" ht="15.75" customHeight="1">
      <c r="B612" s="196"/>
      <c r="C612" s="206"/>
      <c r="D612" s="196"/>
      <c r="E612" s="206"/>
    </row>
    <row r="613" ht="15.75" customHeight="1">
      <c r="B613" s="196"/>
      <c r="C613" s="206"/>
      <c r="D613" s="196"/>
      <c r="E613" s="206"/>
    </row>
    <row r="614" ht="15.75" customHeight="1">
      <c r="B614" s="196"/>
      <c r="C614" s="206"/>
      <c r="D614" s="196"/>
      <c r="E614" s="206"/>
    </row>
    <row r="615" ht="15.75" customHeight="1">
      <c r="B615" s="196"/>
      <c r="C615" s="206"/>
      <c r="D615" s="196"/>
      <c r="E615" s="206"/>
    </row>
    <row r="616" ht="15.75" customHeight="1">
      <c r="B616" s="196"/>
      <c r="C616" s="206"/>
      <c r="D616" s="196"/>
      <c r="E616" s="206"/>
    </row>
    <row r="617" ht="15.75" customHeight="1">
      <c r="B617" s="196"/>
      <c r="C617" s="206"/>
      <c r="D617" s="196"/>
      <c r="E617" s="206"/>
    </row>
    <row r="618" ht="15.75" customHeight="1">
      <c r="B618" s="196"/>
      <c r="C618" s="206"/>
      <c r="D618" s="196"/>
      <c r="E618" s="206"/>
    </row>
    <row r="619" ht="15.75" customHeight="1">
      <c r="B619" s="196"/>
      <c r="C619" s="206"/>
      <c r="D619" s="196"/>
      <c r="E619" s="206"/>
    </row>
    <row r="620" ht="15.75" customHeight="1">
      <c r="B620" s="196"/>
      <c r="C620" s="206"/>
      <c r="D620" s="196"/>
      <c r="E620" s="206"/>
    </row>
    <row r="621" ht="15.75" customHeight="1">
      <c r="B621" s="196"/>
      <c r="C621" s="206"/>
      <c r="D621" s="196"/>
      <c r="E621" s="206"/>
    </row>
    <row r="622" ht="15.75" customHeight="1">
      <c r="B622" s="196"/>
      <c r="C622" s="206"/>
      <c r="D622" s="196"/>
      <c r="E622" s="206"/>
    </row>
    <row r="623" ht="15.75" customHeight="1">
      <c r="B623" s="196"/>
      <c r="C623" s="206"/>
      <c r="D623" s="196"/>
      <c r="E623" s="206"/>
    </row>
    <row r="624" ht="15.75" customHeight="1">
      <c r="B624" s="196"/>
      <c r="C624" s="206"/>
      <c r="D624" s="196"/>
      <c r="E624" s="206"/>
    </row>
    <row r="625" ht="15.75" customHeight="1">
      <c r="B625" s="196"/>
      <c r="C625" s="206"/>
      <c r="D625" s="196"/>
      <c r="E625" s="206"/>
    </row>
    <row r="626" ht="15.75" customHeight="1">
      <c r="B626" s="196"/>
      <c r="C626" s="206"/>
      <c r="D626" s="196"/>
      <c r="E626" s="206"/>
    </row>
    <row r="627" ht="15.75" customHeight="1">
      <c r="B627" s="196"/>
      <c r="C627" s="206"/>
      <c r="D627" s="196"/>
      <c r="E627" s="206"/>
    </row>
    <row r="628" ht="15.75" customHeight="1">
      <c r="B628" s="196"/>
      <c r="C628" s="206"/>
      <c r="D628" s="196"/>
      <c r="E628" s="206"/>
    </row>
    <row r="629" ht="15.75" customHeight="1">
      <c r="B629" s="196"/>
      <c r="C629" s="206"/>
      <c r="D629" s="196"/>
      <c r="E629" s="206"/>
    </row>
    <row r="630" ht="15.75" customHeight="1">
      <c r="B630" s="196"/>
      <c r="C630" s="206"/>
      <c r="D630" s="196"/>
      <c r="E630" s="206"/>
    </row>
    <row r="631" ht="15.75" customHeight="1">
      <c r="B631" s="196"/>
      <c r="C631" s="206"/>
      <c r="D631" s="196"/>
      <c r="E631" s="206"/>
    </row>
    <row r="632" ht="15.75" customHeight="1">
      <c r="B632" s="196"/>
      <c r="C632" s="206"/>
      <c r="D632" s="196"/>
      <c r="E632" s="206"/>
    </row>
    <row r="633" ht="15.75" customHeight="1">
      <c r="B633" s="196"/>
      <c r="C633" s="206"/>
      <c r="D633" s="196"/>
      <c r="E633" s="206"/>
    </row>
    <row r="634" ht="15.75" customHeight="1">
      <c r="B634" s="196"/>
      <c r="C634" s="206"/>
      <c r="D634" s="196"/>
      <c r="E634" s="206"/>
    </row>
    <row r="635" ht="15.75" customHeight="1">
      <c r="B635" s="196"/>
      <c r="C635" s="206"/>
      <c r="D635" s="196"/>
      <c r="E635" s="206"/>
    </row>
    <row r="636" ht="15.75" customHeight="1">
      <c r="B636" s="196"/>
      <c r="C636" s="206"/>
      <c r="D636" s="196"/>
      <c r="E636" s="206"/>
    </row>
    <row r="637" ht="15.75" customHeight="1">
      <c r="B637" s="196"/>
      <c r="C637" s="206"/>
      <c r="D637" s="196"/>
      <c r="E637" s="206"/>
    </row>
    <row r="638" ht="15.75" customHeight="1">
      <c r="B638" s="196"/>
      <c r="C638" s="206"/>
      <c r="D638" s="196"/>
      <c r="E638" s="206"/>
    </row>
    <row r="639" ht="15.75" customHeight="1">
      <c r="B639" s="196"/>
      <c r="C639" s="206"/>
      <c r="D639" s="196"/>
      <c r="E639" s="206"/>
    </row>
    <row r="640" ht="15.75" customHeight="1">
      <c r="B640" s="196"/>
      <c r="C640" s="206"/>
      <c r="D640" s="196"/>
      <c r="E640" s="206"/>
    </row>
    <row r="641" ht="15.75" customHeight="1">
      <c r="B641" s="196"/>
      <c r="C641" s="206"/>
      <c r="D641" s="196"/>
      <c r="E641" s="206"/>
    </row>
    <row r="642" ht="15.75" customHeight="1">
      <c r="B642" s="196"/>
      <c r="C642" s="206"/>
      <c r="D642" s="196"/>
      <c r="E642" s="206"/>
    </row>
    <row r="643" ht="15.75" customHeight="1">
      <c r="B643" s="196"/>
      <c r="C643" s="206"/>
      <c r="D643" s="196"/>
      <c r="E643" s="206"/>
    </row>
    <row r="644" ht="15.75" customHeight="1">
      <c r="B644" s="196"/>
      <c r="C644" s="206"/>
      <c r="D644" s="196"/>
      <c r="E644" s="206"/>
    </row>
    <row r="645" ht="15.75" customHeight="1">
      <c r="B645" s="196"/>
      <c r="C645" s="206"/>
      <c r="D645" s="196"/>
      <c r="E645" s="206"/>
    </row>
    <row r="646" ht="15.75" customHeight="1">
      <c r="B646" s="196"/>
      <c r="C646" s="206"/>
      <c r="D646" s="196"/>
      <c r="E646" s="206"/>
    </row>
    <row r="647" ht="15.75" customHeight="1">
      <c r="B647" s="196"/>
      <c r="C647" s="206"/>
      <c r="D647" s="196"/>
      <c r="E647" s="206"/>
    </row>
    <row r="648" ht="15.75" customHeight="1">
      <c r="B648" s="196"/>
      <c r="C648" s="206"/>
      <c r="D648" s="196"/>
      <c r="E648" s="206"/>
    </row>
    <row r="649" ht="15.75" customHeight="1">
      <c r="B649" s="196"/>
      <c r="C649" s="206"/>
      <c r="D649" s="196"/>
      <c r="E649" s="206"/>
    </row>
    <row r="650" ht="15.75" customHeight="1">
      <c r="B650" s="196"/>
      <c r="C650" s="206"/>
      <c r="D650" s="196"/>
      <c r="E650" s="206"/>
    </row>
    <row r="651" ht="15.75" customHeight="1">
      <c r="B651" s="196"/>
      <c r="C651" s="206"/>
      <c r="D651" s="196"/>
      <c r="E651" s="206"/>
    </row>
    <row r="652" ht="15.75" customHeight="1">
      <c r="B652" s="196"/>
      <c r="C652" s="206"/>
      <c r="D652" s="196"/>
      <c r="E652" s="206"/>
    </row>
    <row r="653" ht="15.75" customHeight="1">
      <c r="B653" s="196"/>
      <c r="C653" s="206"/>
      <c r="D653" s="196"/>
      <c r="E653" s="206"/>
    </row>
    <row r="654" ht="15.75" customHeight="1">
      <c r="B654" s="196"/>
      <c r="C654" s="206"/>
      <c r="D654" s="196"/>
      <c r="E654" s="206"/>
    </row>
    <row r="655" ht="15.75" customHeight="1">
      <c r="B655" s="196"/>
      <c r="C655" s="206"/>
      <c r="D655" s="196"/>
      <c r="E655" s="206"/>
    </row>
    <row r="656" ht="15.75" customHeight="1">
      <c r="B656" s="196"/>
      <c r="C656" s="206"/>
      <c r="D656" s="196"/>
      <c r="E656" s="206"/>
    </row>
    <row r="657" ht="15.75" customHeight="1">
      <c r="B657" s="196"/>
      <c r="C657" s="206"/>
      <c r="D657" s="196"/>
      <c r="E657" s="206"/>
    </row>
    <row r="658" ht="15.75" customHeight="1">
      <c r="B658" s="196"/>
      <c r="C658" s="206"/>
      <c r="D658" s="196"/>
      <c r="E658" s="206"/>
    </row>
    <row r="659" ht="15.75" customHeight="1">
      <c r="B659" s="196"/>
      <c r="C659" s="206"/>
      <c r="D659" s="196"/>
      <c r="E659" s="206"/>
    </row>
    <row r="660" ht="15.75" customHeight="1">
      <c r="B660" s="196"/>
      <c r="C660" s="206"/>
      <c r="D660" s="196"/>
      <c r="E660" s="206"/>
    </row>
    <row r="661" ht="15.75" customHeight="1">
      <c r="B661" s="196"/>
      <c r="C661" s="206"/>
      <c r="D661" s="196"/>
      <c r="E661" s="206"/>
    </row>
    <row r="662" ht="15.75" customHeight="1">
      <c r="B662" s="196"/>
      <c r="C662" s="206"/>
      <c r="D662" s="196"/>
      <c r="E662" s="206"/>
    </row>
    <row r="663" ht="15.75" customHeight="1">
      <c r="B663" s="196"/>
      <c r="C663" s="206"/>
      <c r="D663" s="196"/>
      <c r="E663" s="206"/>
    </row>
    <row r="664" ht="15.75" customHeight="1">
      <c r="B664" s="196"/>
      <c r="C664" s="206"/>
      <c r="D664" s="196"/>
      <c r="E664" s="206"/>
    </row>
    <row r="665" ht="15.75" customHeight="1">
      <c r="B665" s="196"/>
      <c r="C665" s="206"/>
      <c r="D665" s="196"/>
      <c r="E665" s="206"/>
    </row>
    <row r="666" ht="15.75" customHeight="1">
      <c r="B666" s="196"/>
      <c r="C666" s="206"/>
      <c r="D666" s="196"/>
      <c r="E666" s="206"/>
    </row>
    <row r="667" ht="15.75" customHeight="1">
      <c r="B667" s="196"/>
      <c r="C667" s="206"/>
      <c r="D667" s="196"/>
      <c r="E667" s="206"/>
    </row>
    <row r="668" ht="15.75" customHeight="1">
      <c r="B668" s="196"/>
      <c r="C668" s="206"/>
      <c r="D668" s="196"/>
      <c r="E668" s="206"/>
    </row>
    <row r="669" ht="15.75" customHeight="1">
      <c r="B669" s="196"/>
      <c r="C669" s="206"/>
      <c r="D669" s="196"/>
      <c r="E669" s="206"/>
    </row>
    <row r="670" ht="15.75" customHeight="1">
      <c r="B670" s="196"/>
      <c r="C670" s="206"/>
      <c r="D670" s="196"/>
      <c r="E670" s="206"/>
    </row>
    <row r="671" ht="15.75" customHeight="1">
      <c r="B671" s="196"/>
      <c r="C671" s="206"/>
      <c r="D671" s="196"/>
      <c r="E671" s="206"/>
    </row>
    <row r="672" ht="15.75" customHeight="1">
      <c r="B672" s="196"/>
      <c r="C672" s="206"/>
      <c r="D672" s="196"/>
      <c r="E672" s="206"/>
    </row>
    <row r="673" ht="15.75" customHeight="1">
      <c r="B673" s="196"/>
      <c r="C673" s="206"/>
      <c r="D673" s="196"/>
      <c r="E673" s="206"/>
    </row>
    <row r="674" ht="15.75" customHeight="1">
      <c r="B674" s="196"/>
      <c r="C674" s="206"/>
      <c r="D674" s="196"/>
      <c r="E674" s="206"/>
    </row>
    <row r="675" ht="15.75" customHeight="1">
      <c r="B675" s="196"/>
      <c r="C675" s="206"/>
      <c r="D675" s="196"/>
      <c r="E675" s="206"/>
    </row>
    <row r="676" ht="15.75" customHeight="1">
      <c r="B676" s="196"/>
      <c r="C676" s="206"/>
      <c r="D676" s="196"/>
      <c r="E676" s="206"/>
    </row>
    <row r="677" ht="15.75" customHeight="1">
      <c r="B677" s="196"/>
      <c r="C677" s="206"/>
      <c r="D677" s="196"/>
      <c r="E677" s="206"/>
    </row>
    <row r="678" ht="15.75" customHeight="1">
      <c r="B678" s="196"/>
      <c r="C678" s="206"/>
      <c r="D678" s="196"/>
      <c r="E678" s="206"/>
    </row>
    <row r="679" ht="15.75" customHeight="1">
      <c r="B679" s="196"/>
      <c r="C679" s="206"/>
      <c r="D679" s="196"/>
      <c r="E679" s="206"/>
    </row>
    <row r="680" ht="15.75" customHeight="1">
      <c r="B680" s="196"/>
      <c r="C680" s="206"/>
      <c r="D680" s="196"/>
      <c r="E680" s="206"/>
    </row>
    <row r="681" ht="15.75" customHeight="1">
      <c r="B681" s="196"/>
      <c r="C681" s="206"/>
      <c r="D681" s="196"/>
      <c r="E681" s="206"/>
    </row>
    <row r="682" ht="15.75" customHeight="1">
      <c r="B682" s="196"/>
      <c r="C682" s="206"/>
      <c r="D682" s="196"/>
      <c r="E682" s="206"/>
    </row>
    <row r="683" ht="15.75" customHeight="1">
      <c r="B683" s="196"/>
      <c r="C683" s="206"/>
      <c r="D683" s="196"/>
      <c r="E683" s="206"/>
    </row>
    <row r="684" ht="15.75" customHeight="1">
      <c r="B684" s="196"/>
      <c r="C684" s="206"/>
      <c r="D684" s="196"/>
      <c r="E684" s="206"/>
    </row>
    <row r="685" ht="15.75" customHeight="1">
      <c r="B685" s="196"/>
      <c r="C685" s="206"/>
      <c r="D685" s="196"/>
      <c r="E685" s="206"/>
    </row>
    <row r="686" ht="15.75" customHeight="1">
      <c r="B686" s="196"/>
      <c r="C686" s="206"/>
      <c r="D686" s="196"/>
      <c r="E686" s="206"/>
    </row>
    <row r="687" ht="15.75" customHeight="1">
      <c r="B687" s="196"/>
      <c r="C687" s="206"/>
      <c r="D687" s="196"/>
      <c r="E687" s="206"/>
    </row>
    <row r="688" ht="15.75" customHeight="1">
      <c r="B688" s="196"/>
      <c r="C688" s="206"/>
      <c r="D688" s="196"/>
      <c r="E688" s="206"/>
    </row>
    <row r="689" ht="15.75" customHeight="1">
      <c r="B689" s="196"/>
      <c r="C689" s="206"/>
      <c r="D689" s="196"/>
      <c r="E689" s="206"/>
    </row>
    <row r="690" ht="15.75" customHeight="1">
      <c r="B690" s="196"/>
      <c r="C690" s="206"/>
      <c r="D690" s="196"/>
      <c r="E690" s="206"/>
    </row>
    <row r="691" ht="15.75" customHeight="1">
      <c r="B691" s="196"/>
      <c r="C691" s="206"/>
      <c r="D691" s="196"/>
      <c r="E691" s="206"/>
    </row>
    <row r="692" ht="15.75" customHeight="1">
      <c r="B692" s="196"/>
      <c r="C692" s="206"/>
      <c r="D692" s="196"/>
      <c r="E692" s="206"/>
    </row>
    <row r="693" ht="15.75" customHeight="1">
      <c r="B693" s="196"/>
      <c r="C693" s="206"/>
      <c r="D693" s="196"/>
      <c r="E693" s="206"/>
    </row>
    <row r="694" ht="15.75" customHeight="1">
      <c r="B694" s="196"/>
      <c r="C694" s="206"/>
      <c r="D694" s="196"/>
      <c r="E694" s="206"/>
    </row>
    <row r="695" ht="15.75" customHeight="1">
      <c r="B695" s="196"/>
      <c r="C695" s="206"/>
      <c r="D695" s="196"/>
      <c r="E695" s="206"/>
    </row>
    <row r="696" ht="15.75" customHeight="1">
      <c r="B696" s="196"/>
      <c r="C696" s="206"/>
      <c r="D696" s="196"/>
      <c r="E696" s="206"/>
    </row>
    <row r="697" ht="15.75" customHeight="1">
      <c r="B697" s="196"/>
      <c r="C697" s="206"/>
      <c r="D697" s="196"/>
      <c r="E697" s="206"/>
    </row>
    <row r="698" ht="15.75" customHeight="1">
      <c r="B698" s="196"/>
      <c r="C698" s="206"/>
      <c r="D698" s="196"/>
      <c r="E698" s="206"/>
    </row>
    <row r="699" ht="15.75" customHeight="1">
      <c r="B699" s="196"/>
      <c r="C699" s="206"/>
      <c r="D699" s="196"/>
      <c r="E699" s="206"/>
    </row>
    <row r="700" ht="15.75" customHeight="1">
      <c r="B700" s="196"/>
      <c r="C700" s="206"/>
      <c r="D700" s="196"/>
      <c r="E700" s="206"/>
    </row>
    <row r="701" ht="15.75" customHeight="1">
      <c r="B701" s="196"/>
      <c r="C701" s="206"/>
      <c r="D701" s="196"/>
      <c r="E701" s="206"/>
    </row>
    <row r="702" ht="15.75" customHeight="1">
      <c r="B702" s="196"/>
      <c r="C702" s="206"/>
      <c r="D702" s="196"/>
      <c r="E702" s="206"/>
    </row>
    <row r="703" ht="15.75" customHeight="1">
      <c r="B703" s="196"/>
      <c r="C703" s="206"/>
      <c r="D703" s="196"/>
      <c r="E703" s="206"/>
    </row>
    <row r="704" ht="15.75" customHeight="1">
      <c r="B704" s="196"/>
      <c r="C704" s="206"/>
      <c r="D704" s="196"/>
      <c r="E704" s="206"/>
    </row>
    <row r="705" ht="15.75" customHeight="1">
      <c r="B705" s="196"/>
      <c r="C705" s="206"/>
      <c r="D705" s="196"/>
      <c r="E705" s="206"/>
    </row>
    <row r="706" ht="15.75" customHeight="1">
      <c r="B706" s="196"/>
      <c r="C706" s="206"/>
      <c r="D706" s="196"/>
      <c r="E706" s="206"/>
    </row>
    <row r="707" ht="15.75" customHeight="1">
      <c r="B707" s="196"/>
      <c r="C707" s="206"/>
      <c r="D707" s="196"/>
      <c r="E707" s="206"/>
    </row>
    <row r="708" ht="15.75" customHeight="1">
      <c r="B708" s="196"/>
      <c r="C708" s="206"/>
      <c r="D708" s="196"/>
      <c r="E708" s="206"/>
    </row>
    <row r="709" ht="15.75" customHeight="1">
      <c r="B709" s="196"/>
      <c r="C709" s="206"/>
      <c r="D709" s="196"/>
      <c r="E709" s="206"/>
    </row>
    <row r="710" ht="15.75" customHeight="1">
      <c r="B710" s="196"/>
      <c r="C710" s="206"/>
      <c r="D710" s="196"/>
      <c r="E710" s="206"/>
    </row>
    <row r="711" ht="15.75" customHeight="1">
      <c r="B711" s="196"/>
      <c r="C711" s="206"/>
      <c r="D711" s="196"/>
      <c r="E711" s="206"/>
    </row>
    <row r="712" ht="15.75" customHeight="1">
      <c r="B712" s="196"/>
      <c r="C712" s="206"/>
      <c r="D712" s="196"/>
      <c r="E712" s="206"/>
    </row>
    <row r="713" ht="15.75" customHeight="1">
      <c r="B713" s="196"/>
      <c r="C713" s="206"/>
      <c r="D713" s="196"/>
      <c r="E713" s="206"/>
    </row>
    <row r="714" ht="15.75" customHeight="1">
      <c r="B714" s="196"/>
      <c r="C714" s="206"/>
      <c r="D714" s="196"/>
      <c r="E714" s="206"/>
    </row>
    <row r="715" ht="15.75" customHeight="1">
      <c r="B715" s="196"/>
      <c r="C715" s="206"/>
      <c r="D715" s="196"/>
      <c r="E715" s="206"/>
    </row>
    <row r="716" ht="15.75" customHeight="1">
      <c r="B716" s="196"/>
      <c r="C716" s="206"/>
      <c r="D716" s="196"/>
      <c r="E716" s="206"/>
    </row>
    <row r="717" ht="15.75" customHeight="1">
      <c r="B717" s="196"/>
      <c r="C717" s="206"/>
      <c r="D717" s="196"/>
      <c r="E717" s="206"/>
    </row>
    <row r="718" ht="15.75" customHeight="1">
      <c r="B718" s="196"/>
      <c r="C718" s="206"/>
      <c r="D718" s="196"/>
      <c r="E718" s="206"/>
    </row>
    <row r="719" ht="15.75" customHeight="1">
      <c r="B719" s="196"/>
      <c r="C719" s="206"/>
      <c r="D719" s="196"/>
      <c r="E719" s="206"/>
    </row>
    <row r="720" ht="15.75" customHeight="1">
      <c r="B720" s="196"/>
      <c r="C720" s="206"/>
      <c r="D720" s="196"/>
      <c r="E720" s="206"/>
    </row>
    <row r="721" ht="15.75" customHeight="1">
      <c r="B721" s="196"/>
      <c r="C721" s="206"/>
      <c r="D721" s="196"/>
      <c r="E721" s="206"/>
    </row>
    <row r="722" ht="15.75" customHeight="1">
      <c r="B722" s="196"/>
      <c r="C722" s="206"/>
      <c r="D722" s="196"/>
      <c r="E722" s="206"/>
    </row>
    <row r="723" ht="15.75" customHeight="1">
      <c r="B723" s="196"/>
      <c r="C723" s="206"/>
      <c r="D723" s="196"/>
      <c r="E723" s="206"/>
    </row>
    <row r="724" ht="15.75" customHeight="1">
      <c r="B724" s="196"/>
      <c r="C724" s="206"/>
      <c r="D724" s="196"/>
      <c r="E724" s="206"/>
    </row>
    <row r="725" ht="15.75" customHeight="1">
      <c r="B725" s="196"/>
      <c r="C725" s="206"/>
      <c r="D725" s="196"/>
      <c r="E725" s="206"/>
    </row>
    <row r="726" ht="15.75" customHeight="1">
      <c r="B726" s="196"/>
      <c r="C726" s="206"/>
      <c r="D726" s="196"/>
      <c r="E726" s="206"/>
    </row>
    <row r="727" ht="15.75" customHeight="1">
      <c r="B727" s="196"/>
      <c r="C727" s="206"/>
      <c r="D727" s="196"/>
      <c r="E727" s="206"/>
    </row>
    <row r="728" ht="15.75" customHeight="1">
      <c r="B728" s="196"/>
      <c r="C728" s="206"/>
      <c r="D728" s="196"/>
      <c r="E728" s="206"/>
    </row>
    <row r="729" ht="15.75" customHeight="1">
      <c r="B729" s="196"/>
      <c r="C729" s="206"/>
      <c r="D729" s="196"/>
      <c r="E729" s="206"/>
    </row>
    <row r="730" ht="15.75" customHeight="1">
      <c r="B730" s="196"/>
      <c r="C730" s="206"/>
      <c r="D730" s="196"/>
      <c r="E730" s="206"/>
    </row>
    <row r="731" ht="15.75" customHeight="1">
      <c r="B731" s="196"/>
      <c r="C731" s="206"/>
      <c r="D731" s="196"/>
      <c r="E731" s="206"/>
    </row>
    <row r="732" ht="15.75" customHeight="1">
      <c r="B732" s="196"/>
      <c r="C732" s="206"/>
      <c r="D732" s="196"/>
      <c r="E732" s="206"/>
    </row>
    <row r="733" ht="15.75" customHeight="1">
      <c r="B733" s="196"/>
      <c r="C733" s="206"/>
      <c r="D733" s="196"/>
      <c r="E733" s="206"/>
    </row>
    <row r="734" ht="15.75" customHeight="1">
      <c r="B734" s="196"/>
      <c r="C734" s="206"/>
      <c r="D734" s="196"/>
      <c r="E734" s="206"/>
    </row>
    <row r="735" ht="15.75" customHeight="1">
      <c r="B735" s="196"/>
      <c r="C735" s="206"/>
      <c r="D735" s="196"/>
      <c r="E735" s="206"/>
    </row>
    <row r="736" ht="15.75" customHeight="1">
      <c r="B736" s="196"/>
      <c r="C736" s="206"/>
      <c r="D736" s="196"/>
      <c r="E736" s="206"/>
    </row>
    <row r="737" ht="15.75" customHeight="1">
      <c r="B737" s="196"/>
      <c r="C737" s="206"/>
      <c r="D737" s="196"/>
      <c r="E737" s="206"/>
    </row>
    <row r="738" ht="15.75" customHeight="1">
      <c r="B738" s="196"/>
      <c r="C738" s="206"/>
      <c r="D738" s="196"/>
      <c r="E738" s="206"/>
    </row>
    <row r="739" ht="15.75" customHeight="1">
      <c r="B739" s="196"/>
      <c r="C739" s="206"/>
      <c r="D739" s="196"/>
      <c r="E739" s="206"/>
    </row>
    <row r="740" ht="15.75" customHeight="1">
      <c r="B740" s="196"/>
      <c r="C740" s="206"/>
      <c r="D740" s="196"/>
      <c r="E740" s="206"/>
    </row>
    <row r="741" ht="15.75" customHeight="1">
      <c r="B741" s="196"/>
      <c r="C741" s="206"/>
      <c r="D741" s="196"/>
      <c r="E741" s="206"/>
    </row>
    <row r="742" ht="15.75" customHeight="1">
      <c r="B742" s="196"/>
      <c r="C742" s="206"/>
      <c r="D742" s="196"/>
      <c r="E742" s="206"/>
    </row>
    <row r="743" ht="15.75" customHeight="1">
      <c r="B743" s="196"/>
      <c r="C743" s="206"/>
      <c r="D743" s="196"/>
      <c r="E743" s="206"/>
    </row>
    <row r="744" ht="15.75" customHeight="1">
      <c r="B744" s="196"/>
      <c r="C744" s="206"/>
      <c r="D744" s="196"/>
      <c r="E744" s="206"/>
    </row>
    <row r="745" ht="15.75" customHeight="1">
      <c r="B745" s="196"/>
      <c r="C745" s="206"/>
      <c r="D745" s="196"/>
      <c r="E745" s="206"/>
    </row>
    <row r="746" ht="15.75" customHeight="1">
      <c r="B746" s="196"/>
      <c r="C746" s="206"/>
      <c r="D746" s="196"/>
      <c r="E746" s="206"/>
    </row>
    <row r="747" ht="15.75" customHeight="1">
      <c r="B747" s="196"/>
      <c r="C747" s="206"/>
      <c r="D747" s="196"/>
      <c r="E747" s="206"/>
    </row>
    <row r="748" ht="15.75" customHeight="1">
      <c r="B748" s="196"/>
      <c r="C748" s="206"/>
      <c r="D748" s="196"/>
      <c r="E748" s="206"/>
    </row>
    <row r="749" ht="15.75" customHeight="1">
      <c r="B749" s="196"/>
      <c r="C749" s="206"/>
      <c r="D749" s="196"/>
      <c r="E749" s="206"/>
    </row>
    <row r="750" ht="15.75" customHeight="1">
      <c r="B750" s="196"/>
      <c r="C750" s="206"/>
      <c r="D750" s="196"/>
      <c r="E750" s="206"/>
    </row>
    <row r="751" ht="15.75" customHeight="1">
      <c r="B751" s="196"/>
      <c r="C751" s="206"/>
      <c r="D751" s="196"/>
      <c r="E751" s="206"/>
    </row>
    <row r="752" ht="15.75" customHeight="1">
      <c r="B752" s="196"/>
      <c r="C752" s="206"/>
      <c r="D752" s="196"/>
      <c r="E752" s="206"/>
    </row>
    <row r="753" ht="15.75" customHeight="1">
      <c r="B753" s="196"/>
      <c r="C753" s="206"/>
      <c r="D753" s="196"/>
      <c r="E753" s="206"/>
    </row>
    <row r="754" ht="15.75" customHeight="1">
      <c r="B754" s="196"/>
      <c r="C754" s="206"/>
      <c r="D754" s="196"/>
      <c r="E754" s="206"/>
    </row>
    <row r="755" ht="15.75" customHeight="1">
      <c r="B755" s="196"/>
      <c r="C755" s="206"/>
      <c r="D755" s="196"/>
      <c r="E755" s="206"/>
    </row>
    <row r="756" ht="15.75" customHeight="1">
      <c r="B756" s="196"/>
      <c r="C756" s="206"/>
      <c r="D756" s="196"/>
      <c r="E756" s="206"/>
    </row>
    <row r="757" ht="15.75" customHeight="1">
      <c r="B757" s="196"/>
      <c r="C757" s="206"/>
      <c r="D757" s="196"/>
      <c r="E757" s="206"/>
    </row>
    <row r="758" ht="15.75" customHeight="1">
      <c r="B758" s="196"/>
      <c r="C758" s="206"/>
      <c r="D758" s="196"/>
      <c r="E758" s="206"/>
    </row>
    <row r="759" ht="15.75" customHeight="1">
      <c r="B759" s="196"/>
      <c r="C759" s="206"/>
      <c r="D759" s="196"/>
      <c r="E759" s="206"/>
    </row>
    <row r="760" ht="15.75" customHeight="1">
      <c r="B760" s="196"/>
      <c r="C760" s="206"/>
      <c r="D760" s="196"/>
      <c r="E760" s="206"/>
    </row>
    <row r="761" ht="15.75" customHeight="1">
      <c r="B761" s="196"/>
      <c r="C761" s="206"/>
      <c r="D761" s="196"/>
      <c r="E761" s="206"/>
    </row>
    <row r="762" ht="15.75" customHeight="1">
      <c r="B762" s="196"/>
      <c r="C762" s="206"/>
      <c r="D762" s="196"/>
      <c r="E762" s="206"/>
    </row>
    <row r="763" ht="15.75" customHeight="1">
      <c r="B763" s="196"/>
      <c r="C763" s="206"/>
      <c r="D763" s="196"/>
      <c r="E763" s="206"/>
    </row>
    <row r="764" ht="15.75" customHeight="1">
      <c r="B764" s="196"/>
      <c r="C764" s="206"/>
      <c r="D764" s="196"/>
      <c r="E764" s="206"/>
    </row>
    <row r="765" ht="15.75" customHeight="1">
      <c r="B765" s="196"/>
      <c r="C765" s="206"/>
      <c r="D765" s="196"/>
      <c r="E765" s="206"/>
    </row>
    <row r="766" ht="15.75" customHeight="1">
      <c r="B766" s="196"/>
      <c r="C766" s="206"/>
      <c r="D766" s="196"/>
      <c r="E766" s="206"/>
    </row>
    <row r="767" ht="15.75" customHeight="1">
      <c r="B767" s="196"/>
      <c r="C767" s="206"/>
      <c r="D767" s="196"/>
      <c r="E767" s="206"/>
    </row>
    <row r="768" ht="15.75" customHeight="1">
      <c r="B768" s="196"/>
      <c r="C768" s="206"/>
      <c r="D768" s="196"/>
      <c r="E768" s="206"/>
    </row>
    <row r="769" ht="15.75" customHeight="1">
      <c r="B769" s="196"/>
      <c r="C769" s="206"/>
      <c r="D769" s="196"/>
      <c r="E769" s="206"/>
    </row>
    <row r="770" ht="15.75" customHeight="1">
      <c r="B770" s="196"/>
      <c r="C770" s="206"/>
      <c r="D770" s="196"/>
      <c r="E770" s="206"/>
    </row>
    <row r="771" ht="15.75" customHeight="1">
      <c r="B771" s="196"/>
      <c r="C771" s="206"/>
      <c r="D771" s="196"/>
      <c r="E771" s="206"/>
    </row>
    <row r="772" ht="15.75" customHeight="1">
      <c r="B772" s="196"/>
      <c r="C772" s="206"/>
      <c r="D772" s="196"/>
      <c r="E772" s="206"/>
    </row>
    <row r="773" ht="15.75" customHeight="1">
      <c r="B773" s="196"/>
      <c r="C773" s="206"/>
      <c r="D773" s="196"/>
      <c r="E773" s="206"/>
    </row>
    <row r="774" ht="15.75" customHeight="1">
      <c r="B774" s="196"/>
      <c r="C774" s="206"/>
      <c r="D774" s="196"/>
      <c r="E774" s="206"/>
    </row>
    <row r="775" ht="15.75" customHeight="1">
      <c r="B775" s="196"/>
      <c r="C775" s="206"/>
      <c r="D775" s="196"/>
      <c r="E775" s="206"/>
    </row>
    <row r="776" ht="15.75" customHeight="1">
      <c r="B776" s="196"/>
      <c r="C776" s="206"/>
      <c r="D776" s="196"/>
      <c r="E776" s="206"/>
    </row>
    <row r="777" ht="15.75" customHeight="1">
      <c r="B777" s="196"/>
      <c r="C777" s="206"/>
      <c r="D777" s="196"/>
      <c r="E777" s="206"/>
    </row>
    <row r="778" ht="15.75" customHeight="1">
      <c r="B778" s="196"/>
      <c r="C778" s="206"/>
      <c r="D778" s="196"/>
      <c r="E778" s="206"/>
    </row>
    <row r="779" ht="15.75" customHeight="1">
      <c r="B779" s="196"/>
      <c r="C779" s="206"/>
      <c r="D779" s="196"/>
      <c r="E779" s="206"/>
    </row>
    <row r="780" ht="15.75" customHeight="1">
      <c r="B780" s="196"/>
      <c r="C780" s="206"/>
      <c r="D780" s="196"/>
      <c r="E780" s="206"/>
    </row>
    <row r="781" ht="15.75" customHeight="1">
      <c r="B781" s="196"/>
      <c r="C781" s="206"/>
      <c r="D781" s="196"/>
      <c r="E781" s="206"/>
    </row>
    <row r="782" ht="15.75" customHeight="1">
      <c r="B782" s="196"/>
      <c r="C782" s="206"/>
      <c r="D782" s="196"/>
      <c r="E782" s="206"/>
    </row>
    <row r="783" ht="15.75" customHeight="1">
      <c r="B783" s="196"/>
      <c r="C783" s="206"/>
      <c r="D783" s="196"/>
      <c r="E783" s="206"/>
    </row>
    <row r="784" ht="15.75" customHeight="1">
      <c r="B784" s="196"/>
      <c r="C784" s="206"/>
      <c r="D784" s="196"/>
      <c r="E784" s="206"/>
    </row>
    <row r="785" ht="15.75" customHeight="1">
      <c r="B785" s="196"/>
      <c r="C785" s="206"/>
      <c r="D785" s="196"/>
      <c r="E785" s="206"/>
    </row>
    <row r="786" ht="15.75" customHeight="1">
      <c r="B786" s="196"/>
      <c r="C786" s="206"/>
      <c r="D786" s="196"/>
      <c r="E786" s="206"/>
    </row>
    <row r="787" ht="15.75" customHeight="1">
      <c r="B787" s="196"/>
      <c r="C787" s="206"/>
      <c r="D787" s="196"/>
      <c r="E787" s="206"/>
    </row>
    <row r="788" ht="15.75" customHeight="1">
      <c r="B788" s="196"/>
      <c r="C788" s="206"/>
      <c r="D788" s="196"/>
      <c r="E788" s="206"/>
    </row>
    <row r="789" ht="15.75" customHeight="1">
      <c r="B789" s="196"/>
      <c r="C789" s="206"/>
      <c r="D789" s="196"/>
      <c r="E789" s="206"/>
    </row>
    <row r="790" ht="15.75" customHeight="1">
      <c r="B790" s="196"/>
      <c r="C790" s="206"/>
      <c r="D790" s="196"/>
      <c r="E790" s="206"/>
    </row>
    <row r="791" ht="15.75" customHeight="1">
      <c r="B791" s="196"/>
      <c r="C791" s="206"/>
      <c r="D791" s="196"/>
      <c r="E791" s="206"/>
    </row>
    <row r="792" ht="15.75" customHeight="1">
      <c r="B792" s="196"/>
      <c r="C792" s="206"/>
      <c r="D792" s="196"/>
      <c r="E792" s="206"/>
    </row>
    <row r="793" ht="15.75" customHeight="1">
      <c r="B793" s="196"/>
      <c r="C793" s="206"/>
      <c r="D793" s="196"/>
      <c r="E793" s="206"/>
    </row>
    <row r="794" ht="15.75" customHeight="1">
      <c r="B794" s="196"/>
      <c r="C794" s="206"/>
      <c r="D794" s="196"/>
      <c r="E794" s="206"/>
    </row>
    <row r="795" ht="15.75" customHeight="1">
      <c r="B795" s="196"/>
      <c r="C795" s="206"/>
      <c r="D795" s="196"/>
      <c r="E795" s="206"/>
    </row>
    <row r="796" ht="15.75" customHeight="1">
      <c r="B796" s="196"/>
      <c r="C796" s="206"/>
      <c r="D796" s="196"/>
      <c r="E796" s="206"/>
    </row>
    <row r="797" ht="15.75" customHeight="1">
      <c r="B797" s="196"/>
      <c r="C797" s="206"/>
      <c r="D797" s="196"/>
      <c r="E797" s="206"/>
    </row>
    <row r="798" ht="15.75" customHeight="1">
      <c r="B798" s="196"/>
      <c r="C798" s="206"/>
      <c r="D798" s="196"/>
      <c r="E798" s="206"/>
    </row>
    <row r="799" ht="15.75" customHeight="1">
      <c r="B799" s="196"/>
      <c r="C799" s="206"/>
      <c r="D799" s="196"/>
      <c r="E799" s="206"/>
    </row>
    <row r="800" ht="15.75" customHeight="1">
      <c r="B800" s="196"/>
      <c r="C800" s="206"/>
      <c r="D800" s="196"/>
      <c r="E800" s="206"/>
    </row>
    <row r="801" ht="15.75" customHeight="1">
      <c r="B801" s="196"/>
      <c r="C801" s="206"/>
      <c r="D801" s="196"/>
      <c r="E801" s="206"/>
    </row>
    <row r="802" ht="15.75" customHeight="1">
      <c r="B802" s="196"/>
      <c r="C802" s="206"/>
      <c r="D802" s="196"/>
      <c r="E802" s="206"/>
    </row>
    <row r="803" ht="15.75" customHeight="1">
      <c r="B803" s="196"/>
      <c r="C803" s="206"/>
      <c r="D803" s="196"/>
      <c r="E803" s="206"/>
    </row>
    <row r="804" ht="15.75" customHeight="1">
      <c r="B804" s="196"/>
      <c r="C804" s="206"/>
      <c r="D804" s="196"/>
      <c r="E804" s="206"/>
    </row>
    <row r="805" ht="15.75" customHeight="1">
      <c r="B805" s="196"/>
      <c r="C805" s="206"/>
      <c r="D805" s="196"/>
      <c r="E805" s="206"/>
    </row>
    <row r="806" ht="15.75" customHeight="1">
      <c r="B806" s="196"/>
      <c r="C806" s="206"/>
      <c r="D806" s="196"/>
      <c r="E806" s="206"/>
    </row>
    <row r="807" ht="15.75" customHeight="1">
      <c r="B807" s="196"/>
      <c r="C807" s="206"/>
      <c r="D807" s="196"/>
      <c r="E807" s="206"/>
    </row>
    <row r="808" ht="15.75" customHeight="1">
      <c r="B808" s="196"/>
      <c r="C808" s="206"/>
      <c r="D808" s="196"/>
      <c r="E808" s="206"/>
    </row>
    <row r="809" ht="15.75" customHeight="1">
      <c r="B809" s="196"/>
      <c r="C809" s="206"/>
      <c r="D809" s="196"/>
      <c r="E809" s="206"/>
    </row>
    <row r="810" ht="15.75" customHeight="1">
      <c r="B810" s="196"/>
      <c r="C810" s="206"/>
      <c r="D810" s="196"/>
      <c r="E810" s="206"/>
    </row>
    <row r="811" ht="15.75" customHeight="1">
      <c r="B811" s="196"/>
      <c r="C811" s="206"/>
      <c r="D811" s="196"/>
      <c r="E811" s="206"/>
    </row>
    <row r="812" ht="15.75" customHeight="1">
      <c r="B812" s="196"/>
      <c r="C812" s="206"/>
      <c r="D812" s="196"/>
      <c r="E812" s="206"/>
    </row>
    <row r="813" ht="15.75" customHeight="1">
      <c r="B813" s="196"/>
      <c r="C813" s="206"/>
      <c r="D813" s="196"/>
      <c r="E813" s="206"/>
    </row>
    <row r="814" ht="15.75" customHeight="1">
      <c r="B814" s="196"/>
      <c r="C814" s="206"/>
      <c r="D814" s="196"/>
      <c r="E814" s="206"/>
    </row>
    <row r="815" ht="15.75" customHeight="1">
      <c r="B815" s="196"/>
      <c r="C815" s="206"/>
      <c r="D815" s="196"/>
      <c r="E815" s="206"/>
    </row>
    <row r="816" ht="15.75" customHeight="1">
      <c r="B816" s="196"/>
      <c r="C816" s="206"/>
      <c r="D816" s="196"/>
      <c r="E816" s="206"/>
    </row>
    <row r="817" ht="15.75" customHeight="1">
      <c r="B817" s="196"/>
      <c r="C817" s="206"/>
      <c r="D817" s="196"/>
      <c r="E817" s="206"/>
    </row>
    <row r="818" ht="15.75" customHeight="1">
      <c r="B818" s="196"/>
      <c r="C818" s="206"/>
      <c r="D818" s="196"/>
      <c r="E818" s="206"/>
    </row>
    <row r="819" ht="15.75" customHeight="1">
      <c r="B819" s="196"/>
      <c r="C819" s="206"/>
      <c r="D819" s="196"/>
      <c r="E819" s="206"/>
    </row>
    <row r="820" ht="15.75" customHeight="1">
      <c r="B820" s="196"/>
      <c r="C820" s="206"/>
      <c r="D820" s="196"/>
      <c r="E820" s="206"/>
    </row>
    <row r="821" ht="15.75" customHeight="1">
      <c r="B821" s="196"/>
      <c r="C821" s="206"/>
      <c r="D821" s="196"/>
      <c r="E821" s="206"/>
    </row>
    <row r="822" ht="15.75" customHeight="1">
      <c r="B822" s="196"/>
      <c r="C822" s="206"/>
      <c r="D822" s="196"/>
      <c r="E822" s="206"/>
    </row>
    <row r="823" ht="15.75" customHeight="1">
      <c r="B823" s="196"/>
      <c r="C823" s="206"/>
      <c r="D823" s="196"/>
      <c r="E823" s="206"/>
    </row>
    <row r="824" ht="15.75" customHeight="1">
      <c r="B824" s="196"/>
      <c r="C824" s="206"/>
      <c r="D824" s="196"/>
      <c r="E824" s="206"/>
    </row>
    <row r="825" ht="15.75" customHeight="1">
      <c r="B825" s="196"/>
      <c r="C825" s="206"/>
      <c r="D825" s="196"/>
      <c r="E825" s="206"/>
    </row>
    <row r="826" ht="15.75" customHeight="1">
      <c r="B826" s="196"/>
      <c r="C826" s="206"/>
      <c r="D826" s="196"/>
      <c r="E826" s="206"/>
    </row>
    <row r="827" ht="15.75" customHeight="1">
      <c r="B827" s="196"/>
      <c r="C827" s="206"/>
      <c r="D827" s="196"/>
      <c r="E827" s="206"/>
    </row>
    <row r="828" ht="15.75" customHeight="1">
      <c r="B828" s="196"/>
      <c r="C828" s="206"/>
      <c r="D828" s="196"/>
      <c r="E828" s="206"/>
    </row>
    <row r="829" ht="15.75" customHeight="1">
      <c r="B829" s="196"/>
      <c r="C829" s="206"/>
      <c r="D829" s="196"/>
      <c r="E829" s="206"/>
    </row>
    <row r="830" ht="15.75" customHeight="1">
      <c r="B830" s="196"/>
      <c r="C830" s="206"/>
      <c r="D830" s="196"/>
      <c r="E830" s="206"/>
    </row>
    <row r="831" ht="15.75" customHeight="1">
      <c r="B831" s="196"/>
      <c r="C831" s="206"/>
      <c r="D831" s="196"/>
      <c r="E831" s="206"/>
    </row>
    <row r="832" ht="15.75" customHeight="1">
      <c r="B832" s="196"/>
      <c r="C832" s="206"/>
      <c r="D832" s="196"/>
      <c r="E832" s="206"/>
    </row>
    <row r="833" ht="15.75" customHeight="1">
      <c r="B833" s="196"/>
      <c r="C833" s="206"/>
      <c r="D833" s="196"/>
      <c r="E833" s="206"/>
    </row>
    <row r="834" ht="15.75" customHeight="1">
      <c r="B834" s="196"/>
      <c r="C834" s="206"/>
      <c r="D834" s="196"/>
      <c r="E834" s="206"/>
    </row>
    <row r="835" ht="15.75" customHeight="1">
      <c r="B835" s="196"/>
      <c r="C835" s="206"/>
      <c r="D835" s="196"/>
      <c r="E835" s="206"/>
    </row>
    <row r="836" ht="15.75" customHeight="1">
      <c r="B836" s="196"/>
      <c r="C836" s="206"/>
      <c r="D836" s="196"/>
      <c r="E836" s="206"/>
    </row>
    <row r="837" ht="15.75" customHeight="1">
      <c r="B837" s="196"/>
      <c r="C837" s="206"/>
      <c r="D837" s="196"/>
      <c r="E837" s="206"/>
    </row>
    <row r="838" ht="15.75" customHeight="1">
      <c r="B838" s="196"/>
      <c r="C838" s="206"/>
      <c r="D838" s="196"/>
      <c r="E838" s="206"/>
    </row>
    <row r="839" ht="15.75" customHeight="1">
      <c r="B839" s="196"/>
      <c r="C839" s="206"/>
      <c r="D839" s="196"/>
      <c r="E839" s="206"/>
    </row>
    <row r="840" ht="15.75" customHeight="1">
      <c r="B840" s="196"/>
      <c r="C840" s="206"/>
      <c r="D840" s="196"/>
      <c r="E840" s="206"/>
    </row>
    <row r="841" ht="15.75" customHeight="1">
      <c r="B841" s="196"/>
      <c r="C841" s="206"/>
      <c r="D841" s="196"/>
      <c r="E841" s="206"/>
    </row>
    <row r="842" ht="15.75" customHeight="1">
      <c r="B842" s="196"/>
      <c r="C842" s="206"/>
      <c r="D842" s="196"/>
      <c r="E842" s="206"/>
    </row>
    <row r="843" ht="15.75" customHeight="1">
      <c r="B843" s="196"/>
      <c r="C843" s="206"/>
      <c r="D843" s="196"/>
      <c r="E843" s="206"/>
    </row>
    <row r="844" ht="15.75" customHeight="1">
      <c r="B844" s="196"/>
      <c r="C844" s="206"/>
      <c r="D844" s="196"/>
      <c r="E844" s="206"/>
    </row>
    <row r="845" ht="15.75" customHeight="1">
      <c r="B845" s="196"/>
      <c r="C845" s="206"/>
      <c r="D845" s="196"/>
      <c r="E845" s="206"/>
    </row>
    <row r="846" ht="15.75" customHeight="1">
      <c r="B846" s="196"/>
      <c r="C846" s="206"/>
      <c r="D846" s="196"/>
      <c r="E846" s="206"/>
    </row>
    <row r="847" ht="15.75" customHeight="1">
      <c r="B847" s="196"/>
      <c r="C847" s="206"/>
      <c r="D847" s="196"/>
      <c r="E847" s="206"/>
    </row>
    <row r="848" ht="15.75" customHeight="1">
      <c r="B848" s="196"/>
      <c r="C848" s="206"/>
      <c r="D848" s="196"/>
      <c r="E848" s="206"/>
    </row>
    <row r="849" ht="15.75" customHeight="1">
      <c r="B849" s="196"/>
      <c r="C849" s="206"/>
      <c r="D849" s="196"/>
      <c r="E849" s="206"/>
    </row>
    <row r="850" ht="15.75" customHeight="1">
      <c r="B850" s="196"/>
      <c r="C850" s="206"/>
      <c r="D850" s="196"/>
      <c r="E850" s="206"/>
    </row>
    <row r="851" ht="15.75" customHeight="1">
      <c r="B851" s="196"/>
      <c r="C851" s="206"/>
      <c r="D851" s="196"/>
      <c r="E851" s="206"/>
    </row>
    <row r="852" ht="15.75" customHeight="1">
      <c r="B852" s="196"/>
      <c r="C852" s="206"/>
      <c r="D852" s="196"/>
      <c r="E852" s="206"/>
    </row>
    <row r="853" ht="15.75" customHeight="1">
      <c r="B853" s="196"/>
      <c r="C853" s="206"/>
      <c r="D853" s="196"/>
      <c r="E853" s="206"/>
    </row>
    <row r="854" ht="15.75" customHeight="1">
      <c r="B854" s="196"/>
      <c r="C854" s="206"/>
      <c r="D854" s="196"/>
      <c r="E854" s="206"/>
    </row>
    <row r="855" ht="15.75" customHeight="1">
      <c r="B855" s="196"/>
      <c r="C855" s="206"/>
      <c r="D855" s="196"/>
      <c r="E855" s="206"/>
    </row>
    <row r="856" ht="15.75" customHeight="1">
      <c r="B856" s="196"/>
      <c r="C856" s="206"/>
      <c r="D856" s="196"/>
      <c r="E856" s="206"/>
    </row>
    <row r="857" ht="15.75" customHeight="1">
      <c r="B857" s="196"/>
      <c r="C857" s="206"/>
      <c r="D857" s="196"/>
      <c r="E857" s="206"/>
    </row>
    <row r="858" ht="15.75" customHeight="1">
      <c r="B858" s="196"/>
      <c r="C858" s="206"/>
      <c r="D858" s="196"/>
      <c r="E858" s="206"/>
    </row>
    <row r="859" ht="15.75" customHeight="1">
      <c r="B859" s="196"/>
      <c r="C859" s="206"/>
      <c r="D859" s="196"/>
      <c r="E859" s="206"/>
    </row>
    <row r="860" ht="15.75" customHeight="1">
      <c r="B860" s="196"/>
      <c r="C860" s="206"/>
      <c r="D860" s="196"/>
      <c r="E860" s="206"/>
    </row>
    <row r="861" ht="15.75" customHeight="1">
      <c r="B861" s="196"/>
      <c r="C861" s="206"/>
      <c r="D861" s="196"/>
      <c r="E861" s="206"/>
    </row>
    <row r="862" ht="15.75" customHeight="1">
      <c r="B862" s="196"/>
      <c r="C862" s="206"/>
      <c r="D862" s="196"/>
      <c r="E862" s="206"/>
    </row>
    <row r="863" ht="15.75" customHeight="1">
      <c r="B863" s="196"/>
      <c r="C863" s="206"/>
      <c r="D863" s="196"/>
      <c r="E863" s="206"/>
    </row>
    <row r="864" ht="15.75" customHeight="1">
      <c r="B864" s="196"/>
      <c r="C864" s="206"/>
      <c r="D864" s="196"/>
      <c r="E864" s="206"/>
    </row>
    <row r="865" ht="15.75" customHeight="1">
      <c r="B865" s="196"/>
      <c r="C865" s="206"/>
      <c r="D865" s="196"/>
      <c r="E865" s="206"/>
    </row>
    <row r="866" ht="15.75" customHeight="1">
      <c r="B866" s="196"/>
      <c r="C866" s="206"/>
      <c r="D866" s="196"/>
      <c r="E866" s="206"/>
    </row>
    <row r="867" ht="15.75" customHeight="1">
      <c r="B867" s="196"/>
      <c r="C867" s="206"/>
      <c r="D867" s="196"/>
      <c r="E867" s="206"/>
    </row>
    <row r="868" ht="15.75" customHeight="1">
      <c r="B868" s="196"/>
      <c r="C868" s="206"/>
      <c r="D868" s="196"/>
      <c r="E868" s="206"/>
    </row>
    <row r="869" ht="15.75" customHeight="1">
      <c r="B869" s="196"/>
      <c r="C869" s="206"/>
      <c r="D869" s="196"/>
      <c r="E869" s="206"/>
    </row>
    <row r="870" ht="15.75" customHeight="1">
      <c r="B870" s="196"/>
      <c r="C870" s="206"/>
      <c r="D870" s="196"/>
      <c r="E870" s="206"/>
    </row>
    <row r="871" ht="15.75" customHeight="1">
      <c r="B871" s="196"/>
      <c r="C871" s="206"/>
      <c r="D871" s="196"/>
      <c r="E871" s="206"/>
    </row>
    <row r="872" ht="15.75" customHeight="1">
      <c r="B872" s="196"/>
      <c r="C872" s="206"/>
      <c r="D872" s="196"/>
      <c r="E872" s="206"/>
    </row>
    <row r="873" ht="15.75" customHeight="1">
      <c r="B873" s="196"/>
      <c r="C873" s="206"/>
      <c r="D873" s="196"/>
      <c r="E873" s="206"/>
    </row>
    <row r="874" ht="15.75" customHeight="1">
      <c r="B874" s="196"/>
      <c r="C874" s="206"/>
      <c r="D874" s="196"/>
      <c r="E874" s="206"/>
    </row>
    <row r="875" ht="15.75" customHeight="1">
      <c r="B875" s="196"/>
      <c r="C875" s="206"/>
      <c r="D875" s="196"/>
      <c r="E875" s="206"/>
    </row>
    <row r="876" ht="15.75" customHeight="1">
      <c r="B876" s="196"/>
      <c r="C876" s="206"/>
      <c r="D876" s="196"/>
      <c r="E876" s="206"/>
    </row>
    <row r="877" ht="15.75" customHeight="1">
      <c r="B877" s="196"/>
      <c r="C877" s="206"/>
      <c r="D877" s="196"/>
      <c r="E877" s="206"/>
    </row>
    <row r="878" ht="15.75" customHeight="1">
      <c r="B878" s="196"/>
      <c r="C878" s="206"/>
      <c r="D878" s="196"/>
      <c r="E878" s="206"/>
    </row>
    <row r="879" ht="15.75" customHeight="1">
      <c r="B879" s="196"/>
      <c r="C879" s="206"/>
      <c r="D879" s="196"/>
      <c r="E879" s="206"/>
    </row>
    <row r="880" ht="15.75" customHeight="1">
      <c r="B880" s="196"/>
      <c r="C880" s="206"/>
      <c r="D880" s="196"/>
      <c r="E880" s="206"/>
    </row>
    <row r="881" ht="15.75" customHeight="1">
      <c r="B881" s="196"/>
      <c r="C881" s="206"/>
      <c r="D881" s="196"/>
      <c r="E881" s="206"/>
    </row>
    <row r="882" ht="15.75" customHeight="1">
      <c r="B882" s="196"/>
      <c r="C882" s="206"/>
      <c r="D882" s="196"/>
      <c r="E882" s="206"/>
    </row>
    <row r="883" ht="15.75" customHeight="1">
      <c r="B883" s="196"/>
      <c r="C883" s="206"/>
      <c r="D883" s="196"/>
      <c r="E883" s="206"/>
    </row>
    <row r="884" ht="15.75" customHeight="1">
      <c r="B884" s="196"/>
      <c r="C884" s="206"/>
      <c r="D884" s="196"/>
      <c r="E884" s="206"/>
    </row>
    <row r="885" ht="15.75" customHeight="1">
      <c r="B885" s="196"/>
      <c r="C885" s="206"/>
      <c r="D885" s="196"/>
      <c r="E885" s="206"/>
    </row>
    <row r="886" ht="15.75" customHeight="1">
      <c r="B886" s="196"/>
      <c r="C886" s="206"/>
      <c r="D886" s="196"/>
      <c r="E886" s="206"/>
    </row>
    <row r="887" ht="15.75" customHeight="1">
      <c r="B887" s="196"/>
      <c r="C887" s="206"/>
      <c r="D887" s="196"/>
      <c r="E887" s="206"/>
    </row>
    <row r="888" ht="15.75" customHeight="1">
      <c r="B888" s="196"/>
      <c r="C888" s="206"/>
      <c r="D888" s="196"/>
      <c r="E888" s="206"/>
    </row>
    <row r="889" ht="15.75" customHeight="1">
      <c r="B889" s="196"/>
      <c r="C889" s="206"/>
      <c r="D889" s="196"/>
      <c r="E889" s="206"/>
    </row>
    <row r="890" ht="15.75" customHeight="1">
      <c r="B890" s="196"/>
      <c r="C890" s="206"/>
      <c r="D890" s="196"/>
      <c r="E890" s="206"/>
    </row>
    <row r="891" ht="15.75" customHeight="1">
      <c r="B891" s="196"/>
      <c r="C891" s="206"/>
      <c r="D891" s="196"/>
      <c r="E891" s="206"/>
    </row>
    <row r="892" ht="15.75" customHeight="1">
      <c r="B892" s="196"/>
      <c r="C892" s="206"/>
      <c r="D892" s="196"/>
      <c r="E892" s="206"/>
    </row>
    <row r="893" ht="15.75" customHeight="1">
      <c r="B893" s="196"/>
      <c r="C893" s="206"/>
      <c r="D893" s="196"/>
      <c r="E893" s="206"/>
    </row>
    <row r="894" ht="15.75" customHeight="1">
      <c r="B894" s="196"/>
      <c r="C894" s="206"/>
      <c r="D894" s="196"/>
      <c r="E894" s="206"/>
    </row>
    <row r="895" ht="15.75" customHeight="1">
      <c r="B895" s="196"/>
      <c r="C895" s="206"/>
      <c r="D895" s="196"/>
      <c r="E895" s="206"/>
    </row>
    <row r="896" ht="15.75" customHeight="1">
      <c r="B896" s="196"/>
      <c r="C896" s="206"/>
      <c r="D896" s="196"/>
      <c r="E896" s="206"/>
    </row>
    <row r="897" ht="15.75" customHeight="1">
      <c r="B897" s="196"/>
      <c r="C897" s="206"/>
      <c r="D897" s="196"/>
      <c r="E897" s="206"/>
    </row>
    <row r="898" ht="15.75" customHeight="1">
      <c r="B898" s="196"/>
      <c r="C898" s="206"/>
      <c r="D898" s="196"/>
      <c r="E898" s="206"/>
    </row>
    <row r="899" ht="15.75" customHeight="1">
      <c r="B899" s="196"/>
      <c r="C899" s="206"/>
      <c r="D899" s="196"/>
      <c r="E899" s="206"/>
    </row>
    <row r="900" ht="15.75" customHeight="1">
      <c r="B900" s="196"/>
      <c r="C900" s="206"/>
      <c r="D900" s="196"/>
      <c r="E900" s="206"/>
    </row>
    <row r="901" ht="15.75" customHeight="1">
      <c r="B901" s="196"/>
      <c r="C901" s="206"/>
      <c r="D901" s="196"/>
      <c r="E901" s="206"/>
    </row>
    <row r="902" ht="15.75" customHeight="1">
      <c r="B902" s="196"/>
      <c r="C902" s="206"/>
      <c r="D902" s="196"/>
      <c r="E902" s="206"/>
    </row>
    <row r="903" ht="15.75" customHeight="1">
      <c r="B903" s="196"/>
      <c r="C903" s="206"/>
      <c r="D903" s="196"/>
      <c r="E903" s="206"/>
    </row>
    <row r="904" ht="15.75" customHeight="1">
      <c r="B904" s="196"/>
      <c r="C904" s="206"/>
      <c r="D904" s="196"/>
      <c r="E904" s="206"/>
    </row>
    <row r="905" ht="15.75" customHeight="1">
      <c r="B905" s="196"/>
      <c r="C905" s="206"/>
      <c r="D905" s="196"/>
      <c r="E905" s="206"/>
    </row>
    <row r="906" ht="15.75" customHeight="1">
      <c r="B906" s="196"/>
      <c r="C906" s="206"/>
      <c r="D906" s="196"/>
      <c r="E906" s="206"/>
    </row>
    <row r="907" ht="15.75" customHeight="1">
      <c r="B907" s="196"/>
      <c r="C907" s="206"/>
      <c r="D907" s="196"/>
      <c r="E907" s="206"/>
    </row>
    <row r="908" ht="15.75" customHeight="1">
      <c r="B908" s="196"/>
      <c r="C908" s="206"/>
      <c r="D908" s="196"/>
      <c r="E908" s="206"/>
    </row>
    <row r="909" ht="15.75" customHeight="1">
      <c r="B909" s="196"/>
      <c r="C909" s="206"/>
      <c r="D909" s="196"/>
      <c r="E909" s="206"/>
    </row>
    <row r="910" ht="15.75" customHeight="1">
      <c r="B910" s="196"/>
      <c r="C910" s="206"/>
      <c r="D910" s="196"/>
      <c r="E910" s="206"/>
    </row>
    <row r="911" ht="15.75" customHeight="1">
      <c r="B911" s="196"/>
      <c r="C911" s="206"/>
      <c r="D911" s="196"/>
      <c r="E911" s="206"/>
    </row>
    <row r="912" ht="15.75" customHeight="1">
      <c r="B912" s="196"/>
      <c r="C912" s="206"/>
      <c r="D912" s="196"/>
      <c r="E912" s="206"/>
    </row>
    <row r="913" ht="15.75" customHeight="1">
      <c r="B913" s="196"/>
      <c r="C913" s="206"/>
      <c r="D913" s="196"/>
      <c r="E913" s="206"/>
    </row>
    <row r="914" ht="15.75" customHeight="1">
      <c r="B914" s="196"/>
      <c r="C914" s="206"/>
      <c r="D914" s="196"/>
      <c r="E914" s="206"/>
    </row>
    <row r="915" ht="15.75" customHeight="1">
      <c r="B915" s="196"/>
      <c r="C915" s="206"/>
      <c r="D915" s="196"/>
      <c r="E915" s="206"/>
    </row>
    <row r="916" ht="15.75" customHeight="1">
      <c r="B916" s="196"/>
      <c r="C916" s="206"/>
      <c r="D916" s="196"/>
      <c r="E916" s="206"/>
    </row>
    <row r="917" ht="15.75" customHeight="1">
      <c r="B917" s="196"/>
      <c r="C917" s="206"/>
      <c r="D917" s="196"/>
      <c r="E917" s="206"/>
    </row>
    <row r="918" ht="15.75" customHeight="1">
      <c r="B918" s="196"/>
      <c r="C918" s="206"/>
      <c r="D918" s="196"/>
      <c r="E918" s="206"/>
    </row>
    <row r="919" ht="15.75" customHeight="1">
      <c r="B919" s="196"/>
      <c r="C919" s="206"/>
      <c r="D919" s="196"/>
      <c r="E919" s="206"/>
    </row>
    <row r="920" ht="15.75" customHeight="1">
      <c r="B920" s="196"/>
      <c r="C920" s="206"/>
      <c r="D920" s="196"/>
      <c r="E920" s="206"/>
    </row>
    <row r="921" ht="15.75" customHeight="1">
      <c r="B921" s="196"/>
      <c r="C921" s="206"/>
      <c r="D921" s="196"/>
      <c r="E921" s="206"/>
    </row>
    <row r="922" ht="15.75" customHeight="1">
      <c r="B922" s="196"/>
      <c r="C922" s="206"/>
      <c r="D922" s="196"/>
      <c r="E922" s="206"/>
    </row>
    <row r="923" ht="15.75" customHeight="1">
      <c r="B923" s="196"/>
      <c r="C923" s="206"/>
      <c r="D923" s="196"/>
      <c r="E923" s="206"/>
    </row>
    <row r="924" ht="15.75" customHeight="1">
      <c r="B924" s="196"/>
      <c r="C924" s="206"/>
      <c r="D924" s="196"/>
      <c r="E924" s="206"/>
    </row>
    <row r="925" ht="15.75" customHeight="1">
      <c r="B925" s="196"/>
      <c r="C925" s="206"/>
      <c r="D925" s="196"/>
      <c r="E925" s="206"/>
    </row>
    <row r="926" ht="15.75" customHeight="1">
      <c r="B926" s="196"/>
      <c r="C926" s="206"/>
      <c r="D926" s="196"/>
      <c r="E926" s="206"/>
    </row>
    <row r="927" ht="15.75" customHeight="1">
      <c r="B927" s="196"/>
      <c r="C927" s="206"/>
      <c r="D927" s="196"/>
      <c r="E927" s="206"/>
    </row>
    <row r="928" ht="15.75" customHeight="1">
      <c r="B928" s="196"/>
      <c r="C928" s="206"/>
      <c r="D928" s="196"/>
      <c r="E928" s="206"/>
    </row>
    <row r="929" ht="15.75" customHeight="1">
      <c r="B929" s="196"/>
      <c r="C929" s="206"/>
      <c r="D929" s="196"/>
      <c r="E929" s="206"/>
    </row>
    <row r="930" ht="15.75" customHeight="1">
      <c r="B930" s="196"/>
      <c r="C930" s="206"/>
      <c r="D930" s="196"/>
      <c r="E930" s="206"/>
    </row>
    <row r="931" ht="15.75" customHeight="1">
      <c r="B931" s="196"/>
      <c r="C931" s="206"/>
      <c r="D931" s="196"/>
      <c r="E931" s="206"/>
    </row>
    <row r="932" ht="15.75" customHeight="1">
      <c r="B932" s="196"/>
      <c r="C932" s="206"/>
      <c r="D932" s="196"/>
      <c r="E932" s="206"/>
    </row>
    <row r="933" ht="15.75" customHeight="1">
      <c r="B933" s="196"/>
      <c r="C933" s="206"/>
      <c r="D933" s="196"/>
      <c r="E933" s="206"/>
    </row>
    <row r="934" ht="15.75" customHeight="1">
      <c r="B934" s="196"/>
      <c r="C934" s="206"/>
      <c r="D934" s="196"/>
      <c r="E934" s="206"/>
    </row>
    <row r="935" ht="15.75" customHeight="1">
      <c r="B935" s="196"/>
      <c r="C935" s="206"/>
      <c r="D935" s="196"/>
      <c r="E935" s="206"/>
    </row>
    <row r="936" ht="15.75" customHeight="1">
      <c r="B936" s="196"/>
      <c r="C936" s="206"/>
      <c r="D936" s="196"/>
      <c r="E936" s="206"/>
    </row>
    <row r="937" ht="15.75" customHeight="1">
      <c r="B937" s="196"/>
      <c r="C937" s="206"/>
      <c r="D937" s="196"/>
      <c r="E937" s="206"/>
    </row>
    <row r="938" ht="15.75" customHeight="1">
      <c r="B938" s="196"/>
      <c r="C938" s="206"/>
      <c r="D938" s="196"/>
      <c r="E938" s="206"/>
    </row>
    <row r="939" ht="15.75" customHeight="1">
      <c r="B939" s="196"/>
      <c r="C939" s="206"/>
      <c r="D939" s="196"/>
      <c r="E939" s="206"/>
    </row>
    <row r="940" ht="15.75" customHeight="1">
      <c r="B940" s="196"/>
      <c r="C940" s="206"/>
      <c r="D940" s="196"/>
      <c r="E940" s="206"/>
    </row>
    <row r="941" ht="15.75" customHeight="1">
      <c r="B941" s="196"/>
      <c r="C941" s="206"/>
      <c r="D941" s="196"/>
      <c r="E941" s="206"/>
    </row>
    <row r="942" ht="15.75" customHeight="1">
      <c r="B942" s="196"/>
      <c r="C942" s="206"/>
      <c r="D942" s="196"/>
      <c r="E942" s="206"/>
    </row>
    <row r="943" ht="15.75" customHeight="1">
      <c r="B943" s="196"/>
      <c r="C943" s="206"/>
      <c r="D943" s="196"/>
      <c r="E943" s="206"/>
    </row>
    <row r="944" ht="15.75" customHeight="1">
      <c r="B944" s="196"/>
      <c r="C944" s="206"/>
      <c r="D944" s="196"/>
      <c r="E944" s="206"/>
    </row>
    <row r="945" ht="15.75" customHeight="1">
      <c r="B945" s="196"/>
      <c r="C945" s="206"/>
      <c r="D945" s="196"/>
      <c r="E945" s="206"/>
    </row>
    <row r="946" ht="15.75" customHeight="1">
      <c r="B946" s="196"/>
      <c r="C946" s="206"/>
      <c r="D946" s="196"/>
      <c r="E946" s="206"/>
    </row>
    <row r="947" ht="15.75" customHeight="1">
      <c r="B947" s="196"/>
      <c r="C947" s="206"/>
      <c r="D947" s="196"/>
      <c r="E947" s="206"/>
    </row>
    <row r="948" ht="15.75" customHeight="1">
      <c r="B948" s="196"/>
      <c r="C948" s="206"/>
      <c r="D948" s="196"/>
      <c r="E948" s="206"/>
    </row>
    <row r="949" ht="15.75" customHeight="1">
      <c r="B949" s="196"/>
      <c r="C949" s="206"/>
      <c r="D949" s="196"/>
      <c r="E949" s="206"/>
    </row>
    <row r="950" ht="15.75" customHeight="1">
      <c r="B950" s="196"/>
      <c r="C950" s="206"/>
      <c r="D950" s="196"/>
      <c r="E950" s="206"/>
    </row>
    <row r="951" ht="15.75" customHeight="1">
      <c r="B951" s="196"/>
      <c r="C951" s="206"/>
      <c r="D951" s="196"/>
      <c r="E951" s="206"/>
    </row>
    <row r="952" ht="15.75" customHeight="1">
      <c r="B952" s="196"/>
      <c r="C952" s="206"/>
      <c r="D952" s="196"/>
      <c r="E952" s="206"/>
    </row>
    <row r="953" ht="15.75" customHeight="1">
      <c r="B953" s="196"/>
      <c r="C953" s="206"/>
      <c r="D953" s="196"/>
      <c r="E953" s="206"/>
    </row>
    <row r="954" ht="15.75" customHeight="1">
      <c r="B954" s="196"/>
      <c r="C954" s="206"/>
      <c r="D954" s="196"/>
      <c r="E954" s="206"/>
    </row>
    <row r="955" ht="15.75" customHeight="1">
      <c r="B955" s="196"/>
      <c r="C955" s="206"/>
      <c r="D955" s="196"/>
      <c r="E955" s="206"/>
    </row>
    <row r="956" ht="15.75" customHeight="1">
      <c r="B956" s="196"/>
      <c r="C956" s="206"/>
      <c r="D956" s="196"/>
      <c r="E956" s="206"/>
    </row>
    <row r="957" ht="15.75" customHeight="1">
      <c r="B957" s="196"/>
      <c r="C957" s="206"/>
      <c r="D957" s="196"/>
      <c r="E957" s="206"/>
    </row>
    <row r="958" ht="15.75" customHeight="1">
      <c r="B958" s="196"/>
      <c r="C958" s="206"/>
      <c r="D958" s="196"/>
      <c r="E958" s="206"/>
    </row>
    <row r="959" ht="15.75" customHeight="1">
      <c r="B959" s="196"/>
      <c r="C959" s="206"/>
      <c r="D959" s="196"/>
      <c r="E959" s="206"/>
    </row>
    <row r="960" ht="15.75" customHeight="1">
      <c r="B960" s="196"/>
      <c r="C960" s="206"/>
      <c r="D960" s="196"/>
      <c r="E960" s="206"/>
    </row>
    <row r="961" ht="15.75" customHeight="1">
      <c r="B961" s="196"/>
      <c r="C961" s="206"/>
      <c r="D961" s="196"/>
      <c r="E961" s="206"/>
    </row>
    <row r="962" ht="15.75" customHeight="1">
      <c r="B962" s="196"/>
      <c r="C962" s="206"/>
      <c r="D962" s="196"/>
      <c r="E962" s="206"/>
    </row>
    <row r="963" ht="15.75" customHeight="1">
      <c r="B963" s="196"/>
      <c r="C963" s="206"/>
      <c r="D963" s="196"/>
      <c r="E963" s="206"/>
    </row>
    <row r="964" ht="15.75" customHeight="1">
      <c r="B964" s="196"/>
      <c r="C964" s="206"/>
      <c r="D964" s="196"/>
      <c r="E964" s="206"/>
    </row>
    <row r="965" ht="15.75" customHeight="1">
      <c r="B965" s="196"/>
      <c r="C965" s="206"/>
      <c r="D965" s="196"/>
      <c r="E965" s="206"/>
    </row>
    <row r="966" ht="15.75" customHeight="1">
      <c r="B966" s="196"/>
      <c r="C966" s="206"/>
      <c r="D966" s="196"/>
      <c r="E966" s="206"/>
    </row>
    <row r="967" ht="15.75" customHeight="1">
      <c r="B967" s="196"/>
      <c r="C967" s="206"/>
      <c r="D967" s="196"/>
      <c r="E967" s="206"/>
    </row>
    <row r="968" ht="15.75" customHeight="1">
      <c r="B968" s="196"/>
      <c r="C968" s="206"/>
      <c r="D968" s="196"/>
      <c r="E968" s="206"/>
    </row>
    <row r="969" ht="15.75" customHeight="1">
      <c r="B969" s="196"/>
      <c r="C969" s="206"/>
      <c r="D969" s="196"/>
      <c r="E969" s="206"/>
    </row>
    <row r="970" ht="15.75" customHeight="1">
      <c r="B970" s="196"/>
      <c r="C970" s="206"/>
      <c r="D970" s="196"/>
      <c r="E970" s="206"/>
    </row>
    <row r="971" ht="15.75" customHeight="1">
      <c r="B971" s="196"/>
      <c r="C971" s="206"/>
      <c r="D971" s="196"/>
      <c r="E971" s="206"/>
    </row>
    <row r="972" ht="15.75" customHeight="1">
      <c r="B972" s="196"/>
      <c r="C972" s="206"/>
      <c r="D972" s="196"/>
      <c r="E972" s="206"/>
    </row>
    <row r="973" ht="15.75" customHeight="1">
      <c r="B973" s="196"/>
      <c r="C973" s="206"/>
      <c r="D973" s="196"/>
      <c r="E973" s="206"/>
    </row>
    <row r="974" ht="15.75" customHeight="1">
      <c r="B974" s="196"/>
      <c r="C974" s="206"/>
      <c r="D974" s="196"/>
      <c r="E974" s="206"/>
    </row>
    <row r="975" ht="15.75" customHeight="1">
      <c r="B975" s="196"/>
      <c r="C975" s="206"/>
      <c r="D975" s="196"/>
      <c r="E975" s="206"/>
    </row>
    <row r="976" ht="15.75" customHeight="1">
      <c r="B976" s="196"/>
      <c r="C976" s="206"/>
      <c r="D976" s="196"/>
      <c r="E976" s="206"/>
    </row>
    <row r="977" ht="15.75" customHeight="1">
      <c r="B977" s="196"/>
      <c r="C977" s="206"/>
      <c r="D977" s="196"/>
      <c r="E977" s="206"/>
    </row>
    <row r="978" ht="15.75" customHeight="1">
      <c r="B978" s="196"/>
      <c r="C978" s="206"/>
      <c r="D978" s="196"/>
      <c r="E978" s="206"/>
    </row>
    <row r="979" ht="15.75" customHeight="1">
      <c r="B979" s="196"/>
      <c r="C979" s="206"/>
      <c r="D979" s="196"/>
      <c r="E979" s="206"/>
    </row>
    <row r="980" ht="15.75" customHeight="1">
      <c r="B980" s="196"/>
      <c r="C980" s="206"/>
      <c r="D980" s="196"/>
      <c r="E980" s="206"/>
    </row>
    <row r="981" ht="15.75" customHeight="1">
      <c r="B981" s="196"/>
      <c r="C981" s="206"/>
      <c r="D981" s="196"/>
      <c r="E981" s="206"/>
    </row>
    <row r="982" ht="15.75" customHeight="1">
      <c r="B982" s="196"/>
      <c r="C982" s="206"/>
      <c r="D982" s="196"/>
      <c r="E982" s="206"/>
    </row>
    <row r="983" ht="15.75" customHeight="1">
      <c r="B983" s="196"/>
      <c r="C983" s="206"/>
      <c r="D983" s="196"/>
      <c r="E983" s="206"/>
    </row>
    <row r="984" ht="15.75" customHeight="1">
      <c r="B984" s="196"/>
      <c r="C984" s="206"/>
      <c r="D984" s="196"/>
      <c r="E984" s="206"/>
    </row>
    <row r="985" ht="15.75" customHeight="1">
      <c r="B985" s="196"/>
      <c r="C985" s="206"/>
      <c r="D985" s="196"/>
      <c r="E985" s="206"/>
    </row>
    <row r="986" ht="15.75" customHeight="1">
      <c r="B986" s="196"/>
      <c r="C986" s="206"/>
      <c r="D986" s="196"/>
      <c r="E986" s="206"/>
    </row>
    <row r="987" ht="15.75" customHeight="1">
      <c r="B987" s="196"/>
      <c r="C987" s="206"/>
      <c r="D987" s="196"/>
      <c r="E987" s="206"/>
    </row>
    <row r="988" ht="15.75" customHeight="1">
      <c r="B988" s="196"/>
      <c r="C988" s="206"/>
      <c r="D988" s="196"/>
      <c r="E988" s="206"/>
    </row>
    <row r="989" ht="15.75" customHeight="1">
      <c r="B989" s="196"/>
      <c r="C989" s="206"/>
      <c r="D989" s="196"/>
      <c r="E989" s="206"/>
    </row>
    <row r="990" ht="15.75" customHeight="1">
      <c r="B990" s="196"/>
      <c r="C990" s="206"/>
      <c r="D990" s="196"/>
      <c r="E990" s="206"/>
    </row>
    <row r="991" ht="15.75" customHeight="1">
      <c r="B991" s="196"/>
      <c r="C991" s="206"/>
      <c r="D991" s="196"/>
      <c r="E991" s="206"/>
    </row>
    <row r="992" ht="15.75" customHeight="1">
      <c r="B992" s="196"/>
      <c r="C992" s="206"/>
      <c r="D992" s="196"/>
      <c r="E992" s="206"/>
    </row>
    <row r="993" ht="15.75" customHeight="1">
      <c r="B993" s="196"/>
      <c r="C993" s="206"/>
      <c r="D993" s="196"/>
      <c r="E993" s="206"/>
    </row>
    <row r="994" ht="15.75" customHeight="1">
      <c r="B994" s="196"/>
      <c r="C994" s="206"/>
      <c r="D994" s="196"/>
      <c r="E994" s="206"/>
    </row>
    <row r="995" ht="15.75" customHeight="1">
      <c r="B995" s="196"/>
      <c r="C995" s="206"/>
      <c r="D995" s="196"/>
      <c r="E995" s="206"/>
    </row>
    <row r="996" ht="15.75" customHeight="1">
      <c r="B996" s="196"/>
      <c r="C996" s="206"/>
      <c r="D996" s="196"/>
      <c r="E996" s="206"/>
    </row>
    <row r="997" ht="15.75" customHeight="1">
      <c r="B997" s="196"/>
      <c r="C997" s="206"/>
      <c r="D997" s="196"/>
      <c r="E997" s="206"/>
    </row>
    <row r="998" ht="15.75" customHeight="1">
      <c r="B998" s="196"/>
      <c r="C998" s="206"/>
      <c r="D998" s="196"/>
      <c r="E998" s="206"/>
    </row>
    <row r="999" ht="15.75" customHeight="1">
      <c r="B999" s="196"/>
      <c r="C999" s="206"/>
      <c r="D999" s="196"/>
      <c r="E999" s="206"/>
    </row>
    <row r="1000" ht="15.75" customHeight="1">
      <c r="B1000" s="196"/>
      <c r="C1000" s="206"/>
      <c r="D1000" s="196"/>
      <c r="E1000" s="206"/>
    </row>
    <row r="1001" ht="15.75" customHeight="1">
      <c r="B1001" s="196"/>
      <c r="C1001" s="206"/>
      <c r="D1001" s="196"/>
      <c r="E1001" s="206"/>
    </row>
    <row r="1002" ht="15.75" customHeight="1">
      <c r="B1002" s="196"/>
      <c r="C1002" s="206"/>
      <c r="D1002" s="196"/>
      <c r="E1002" s="206"/>
    </row>
    <row r="1003" ht="15.75" customHeight="1">
      <c r="B1003" s="196"/>
      <c r="C1003" s="206"/>
      <c r="D1003" s="196"/>
      <c r="E1003" s="206"/>
    </row>
    <row r="1004" ht="15.75" customHeight="1">
      <c r="B1004" s="196"/>
      <c r="C1004" s="206"/>
      <c r="D1004" s="196"/>
      <c r="E1004" s="206"/>
    </row>
    <row r="1005" ht="15.75" customHeight="1">
      <c r="B1005" s="196"/>
      <c r="C1005" s="206"/>
      <c r="D1005" s="196"/>
      <c r="E1005" s="206"/>
    </row>
    <row r="1006" ht="15.75" customHeight="1">
      <c r="B1006" s="196"/>
      <c r="C1006" s="206"/>
      <c r="D1006" s="196"/>
      <c r="E1006" s="206"/>
    </row>
    <row r="1007" ht="15.75" customHeight="1">
      <c r="B1007" s="196"/>
      <c r="C1007" s="206"/>
      <c r="D1007" s="196"/>
      <c r="E1007" s="206"/>
    </row>
    <row r="1008" ht="15.75" customHeight="1">
      <c r="B1008" s="196"/>
      <c r="C1008" s="206"/>
      <c r="D1008" s="196"/>
      <c r="E1008" s="206"/>
    </row>
    <row r="1009" ht="15.75" customHeight="1">
      <c r="B1009" s="196"/>
      <c r="C1009" s="206"/>
      <c r="D1009" s="196"/>
      <c r="E1009" s="206"/>
    </row>
    <row r="1010" ht="15.75" customHeight="1">
      <c r="B1010" s="196"/>
      <c r="C1010" s="206"/>
      <c r="D1010" s="196"/>
      <c r="E1010" s="206"/>
    </row>
    <row r="1011" ht="15.75" customHeight="1">
      <c r="B1011" s="196"/>
      <c r="C1011" s="206"/>
      <c r="D1011" s="196"/>
      <c r="E1011" s="206"/>
    </row>
    <row r="1012" ht="15.75" customHeight="1">
      <c r="B1012" s="196"/>
      <c r="C1012" s="206"/>
      <c r="D1012" s="196"/>
      <c r="E1012" s="206"/>
    </row>
    <row r="1013" ht="15.75" customHeight="1">
      <c r="B1013" s="196"/>
      <c r="C1013" s="206"/>
      <c r="D1013" s="196"/>
      <c r="E1013" s="206"/>
    </row>
    <row r="1014" ht="15.75" customHeight="1">
      <c r="B1014" s="196"/>
      <c r="C1014" s="206"/>
      <c r="D1014" s="196"/>
      <c r="E1014" s="206"/>
    </row>
    <row r="1015" ht="15.75" customHeight="1">
      <c r="B1015" s="196"/>
      <c r="C1015" s="206"/>
      <c r="D1015" s="196"/>
      <c r="E1015" s="206"/>
    </row>
    <row r="1016" ht="15.75" customHeight="1">
      <c r="B1016" s="196"/>
      <c r="C1016" s="206"/>
      <c r="D1016" s="196"/>
      <c r="E1016" s="206"/>
    </row>
    <row r="1017" ht="15.75" customHeight="1">
      <c r="B1017" s="196"/>
      <c r="C1017" s="206"/>
      <c r="D1017" s="196"/>
      <c r="E1017" s="206"/>
    </row>
    <row r="1018" ht="15.75" customHeight="1">
      <c r="B1018" s="196"/>
      <c r="C1018" s="206"/>
      <c r="D1018" s="196"/>
      <c r="E1018" s="206"/>
    </row>
    <row r="1019" ht="15.75" customHeight="1">
      <c r="B1019" s="196"/>
      <c r="C1019" s="206"/>
      <c r="D1019" s="196"/>
      <c r="E1019" s="206"/>
    </row>
    <row r="1020" ht="15.75" customHeight="1">
      <c r="B1020" s="196"/>
      <c r="C1020" s="206"/>
      <c r="D1020" s="196"/>
      <c r="E1020" s="206"/>
    </row>
    <row r="1021" ht="15.75" customHeight="1">
      <c r="B1021" s="196"/>
      <c r="C1021" s="206"/>
      <c r="D1021" s="196"/>
      <c r="E1021" s="206"/>
    </row>
    <row r="1022" ht="15.75" customHeight="1">
      <c r="B1022" s="196"/>
      <c r="C1022" s="206"/>
      <c r="D1022" s="196"/>
      <c r="E1022" s="206"/>
    </row>
    <row r="1023" ht="15.75" customHeight="1">
      <c r="B1023" s="196"/>
      <c r="C1023" s="206"/>
      <c r="D1023" s="196"/>
      <c r="E1023" s="206"/>
    </row>
    <row r="1024" ht="15.75" customHeight="1">
      <c r="B1024" s="196"/>
      <c r="C1024" s="206"/>
      <c r="D1024" s="196"/>
      <c r="E1024" s="206"/>
    </row>
    <row r="1025" ht="15.75" customHeight="1">
      <c r="B1025" s="196"/>
      <c r="C1025" s="206"/>
      <c r="D1025" s="196"/>
      <c r="E1025" s="206"/>
    </row>
    <row r="1026" ht="15.75" customHeight="1">
      <c r="B1026" s="196"/>
      <c r="C1026" s="206"/>
      <c r="D1026" s="196"/>
      <c r="E1026" s="206"/>
    </row>
    <row r="1027" ht="15.75" customHeight="1">
      <c r="B1027" s="196"/>
      <c r="C1027" s="206"/>
      <c r="D1027" s="196"/>
      <c r="E1027" s="206"/>
    </row>
    <row r="1028" ht="15.75" customHeight="1">
      <c r="B1028" s="196"/>
      <c r="C1028" s="206"/>
      <c r="D1028" s="196"/>
      <c r="E1028" s="206"/>
    </row>
    <row r="1029" ht="15.75" customHeight="1">
      <c r="B1029" s="196"/>
      <c r="C1029" s="206"/>
      <c r="D1029" s="196"/>
      <c r="E1029" s="206"/>
    </row>
    <row r="1030" ht="15.75" customHeight="1">
      <c r="B1030" s="196"/>
      <c r="C1030" s="206"/>
      <c r="D1030" s="196"/>
      <c r="E1030" s="206"/>
    </row>
    <row r="1031" ht="15.75" customHeight="1">
      <c r="B1031" s="196"/>
      <c r="C1031" s="206"/>
      <c r="D1031" s="196"/>
      <c r="E1031" s="206"/>
    </row>
    <row r="1032" ht="15.75" customHeight="1">
      <c r="B1032" s="196"/>
      <c r="C1032" s="206"/>
      <c r="D1032" s="196"/>
      <c r="E1032" s="206"/>
    </row>
    <row r="1033" ht="15.75" customHeight="1">
      <c r="B1033" s="196"/>
      <c r="C1033" s="206"/>
      <c r="D1033" s="196"/>
      <c r="E1033" s="206"/>
    </row>
    <row r="1034" ht="15.75" customHeight="1">
      <c r="B1034" s="196"/>
      <c r="C1034" s="206"/>
      <c r="D1034" s="196"/>
      <c r="E1034" s="206"/>
    </row>
    <row r="1035" ht="15.75" customHeight="1">
      <c r="B1035" s="196"/>
      <c r="C1035" s="206"/>
      <c r="D1035" s="196"/>
      <c r="E1035" s="206"/>
    </row>
    <row r="1036" ht="15.75" customHeight="1">
      <c r="B1036" s="196"/>
      <c r="C1036" s="206"/>
      <c r="D1036" s="196"/>
      <c r="E1036" s="206"/>
    </row>
    <row r="1037" ht="15.75" customHeight="1">
      <c r="B1037" s="196"/>
      <c r="C1037" s="206"/>
      <c r="D1037" s="196"/>
      <c r="E1037" s="206"/>
    </row>
    <row r="1038" ht="15.75" customHeight="1">
      <c r="B1038" s="196"/>
      <c r="C1038" s="206"/>
      <c r="D1038" s="196"/>
      <c r="E1038" s="206"/>
    </row>
    <row r="1039" ht="15.75" customHeight="1">
      <c r="B1039" s="196"/>
      <c r="C1039" s="206"/>
      <c r="D1039" s="196"/>
      <c r="E1039" s="206"/>
    </row>
    <row r="1040" ht="15.75" customHeight="1">
      <c r="B1040" s="196"/>
      <c r="C1040" s="206"/>
      <c r="D1040" s="196"/>
      <c r="E1040" s="206"/>
    </row>
    <row r="1041" ht="15.75" customHeight="1">
      <c r="B1041" s="196"/>
      <c r="C1041" s="206"/>
      <c r="D1041" s="196"/>
      <c r="E1041" s="206"/>
    </row>
    <row r="1042" ht="15.75" customHeight="1">
      <c r="B1042" s="196"/>
      <c r="C1042" s="206"/>
      <c r="D1042" s="196"/>
      <c r="E1042" s="206"/>
    </row>
    <row r="1043" ht="15.75" customHeight="1">
      <c r="B1043" s="196"/>
      <c r="C1043" s="206"/>
      <c r="D1043" s="196"/>
      <c r="E1043" s="206"/>
    </row>
    <row r="1044" ht="15.75" customHeight="1">
      <c r="B1044" s="196"/>
      <c r="C1044" s="206"/>
      <c r="D1044" s="196"/>
      <c r="E1044" s="206"/>
    </row>
    <row r="1045" ht="15.75" customHeight="1">
      <c r="B1045" s="196"/>
      <c r="C1045" s="206"/>
      <c r="D1045" s="196"/>
      <c r="E1045" s="206"/>
    </row>
    <row r="1046" ht="15.75" customHeight="1">
      <c r="B1046" s="196"/>
      <c r="C1046" s="206"/>
      <c r="D1046" s="196"/>
      <c r="E1046" s="206"/>
    </row>
    <row r="1047" ht="15.75" customHeight="1">
      <c r="B1047" s="196"/>
      <c r="C1047" s="206"/>
      <c r="D1047" s="196"/>
      <c r="E1047" s="206"/>
    </row>
    <row r="1048" ht="15.75" customHeight="1">
      <c r="B1048" s="196"/>
      <c r="C1048" s="206"/>
      <c r="D1048" s="196"/>
      <c r="E1048" s="206"/>
    </row>
    <row r="1049" ht="15.75" customHeight="1">
      <c r="B1049" s="196"/>
      <c r="C1049" s="206"/>
      <c r="D1049" s="196"/>
      <c r="E1049" s="206"/>
    </row>
    <row r="1050" ht="15.75" customHeight="1">
      <c r="B1050" s="196"/>
      <c r="C1050" s="206"/>
      <c r="D1050" s="196"/>
      <c r="E1050" s="206"/>
    </row>
    <row r="1051" ht="15.75" customHeight="1">
      <c r="B1051" s="196"/>
      <c r="C1051" s="206"/>
      <c r="D1051" s="196"/>
      <c r="E1051" s="206"/>
    </row>
    <row r="1052" ht="15.75" customHeight="1">
      <c r="B1052" s="196"/>
      <c r="C1052" s="206"/>
      <c r="D1052" s="196"/>
      <c r="E1052" s="206"/>
    </row>
    <row r="1053" ht="15.75" customHeight="1">
      <c r="B1053" s="196"/>
      <c r="C1053" s="206"/>
      <c r="D1053" s="196"/>
      <c r="E1053" s="206"/>
    </row>
    <row r="1054" ht="15.75" customHeight="1">
      <c r="B1054" s="196"/>
      <c r="C1054" s="206"/>
      <c r="D1054" s="196"/>
      <c r="E1054" s="206"/>
    </row>
    <row r="1055" ht="15.75" customHeight="1">
      <c r="B1055" s="196"/>
      <c r="C1055" s="206"/>
      <c r="D1055" s="196"/>
      <c r="E1055" s="206"/>
    </row>
    <row r="1056" ht="15.75" customHeight="1">
      <c r="B1056" s="196"/>
      <c r="C1056" s="206"/>
      <c r="D1056" s="196"/>
      <c r="E1056" s="206"/>
    </row>
    <row r="1057" ht="15.75" customHeight="1">
      <c r="B1057" s="196"/>
      <c r="C1057" s="206"/>
      <c r="D1057" s="196"/>
      <c r="E1057" s="206"/>
    </row>
    <row r="1058" ht="15.75" customHeight="1">
      <c r="B1058" s="196"/>
      <c r="C1058" s="206"/>
      <c r="D1058" s="196"/>
      <c r="E1058" s="206"/>
    </row>
    <row r="1059" ht="15.75" customHeight="1">
      <c r="B1059" s="196"/>
      <c r="C1059" s="206"/>
      <c r="D1059" s="196"/>
      <c r="E1059" s="206"/>
    </row>
    <row r="1060" ht="15.75" customHeight="1">
      <c r="B1060" s="196"/>
      <c r="C1060" s="206"/>
      <c r="D1060" s="196"/>
      <c r="E1060" s="206"/>
    </row>
    <row r="1061" ht="15.75" customHeight="1">
      <c r="B1061" s="196"/>
      <c r="C1061" s="206"/>
      <c r="D1061" s="196"/>
      <c r="E1061" s="206"/>
    </row>
    <row r="1062" ht="15.75" customHeight="1">
      <c r="B1062" s="196"/>
      <c r="C1062" s="206"/>
      <c r="D1062" s="196"/>
      <c r="E1062" s="206"/>
    </row>
    <row r="1063" ht="15.75" customHeight="1">
      <c r="B1063" s="196"/>
      <c r="C1063" s="206"/>
      <c r="D1063" s="196"/>
      <c r="E1063" s="206"/>
    </row>
    <row r="1064" ht="15.75" customHeight="1">
      <c r="B1064" s="196"/>
      <c r="C1064" s="206"/>
      <c r="D1064" s="196"/>
      <c r="E1064" s="206"/>
    </row>
    <row r="1065" ht="15.75" customHeight="1">
      <c r="B1065" s="196"/>
      <c r="C1065" s="206"/>
      <c r="D1065" s="196"/>
      <c r="E1065" s="206"/>
    </row>
    <row r="1066" ht="15.75" customHeight="1">
      <c r="B1066" s="196"/>
      <c r="C1066" s="206"/>
      <c r="D1066" s="196"/>
      <c r="E1066" s="206"/>
    </row>
    <row r="1067" ht="15.75" customHeight="1">
      <c r="B1067" s="196"/>
      <c r="C1067" s="206"/>
      <c r="D1067" s="196"/>
      <c r="E1067" s="206"/>
    </row>
    <row r="1068" ht="15.75" customHeight="1">
      <c r="B1068" s="196"/>
      <c r="C1068" s="206"/>
      <c r="D1068" s="196"/>
      <c r="E1068" s="206"/>
    </row>
    <row r="1069" ht="15.75" customHeight="1">
      <c r="B1069" s="196"/>
      <c r="C1069" s="206"/>
      <c r="D1069" s="196"/>
      <c r="E1069" s="206"/>
    </row>
    <row r="1070" ht="15.75" customHeight="1">
      <c r="B1070" s="196"/>
      <c r="C1070" s="206"/>
      <c r="D1070" s="196"/>
      <c r="E1070" s="206"/>
    </row>
    <row r="1071" ht="15.75" customHeight="1">
      <c r="B1071" s="196"/>
      <c r="C1071" s="206"/>
      <c r="D1071" s="196"/>
      <c r="E1071" s="206"/>
    </row>
    <row r="1072" ht="15.75" customHeight="1">
      <c r="B1072" s="196"/>
      <c r="C1072" s="206"/>
      <c r="D1072" s="196"/>
      <c r="E1072" s="206"/>
    </row>
    <row r="1073" ht="15.75" customHeight="1">
      <c r="B1073" s="196"/>
      <c r="C1073" s="206"/>
      <c r="D1073" s="196"/>
      <c r="E1073" s="206"/>
    </row>
    <row r="1074" ht="15.75" customHeight="1">
      <c r="B1074" s="196"/>
      <c r="C1074" s="206"/>
      <c r="D1074" s="196"/>
      <c r="E1074" s="206"/>
    </row>
    <row r="1075" ht="15.75" customHeight="1">
      <c r="B1075" s="196"/>
      <c r="C1075" s="206"/>
      <c r="D1075" s="196"/>
      <c r="E1075" s="206"/>
    </row>
    <row r="1076" ht="15.75" customHeight="1">
      <c r="B1076" s="196"/>
      <c r="C1076" s="206"/>
      <c r="D1076" s="196"/>
      <c r="E1076" s="206"/>
    </row>
    <row r="1077" ht="15.75" customHeight="1">
      <c r="B1077" s="196"/>
      <c r="C1077" s="206"/>
      <c r="D1077" s="196"/>
      <c r="E1077" s="206"/>
    </row>
    <row r="1078" ht="15.75" customHeight="1">
      <c r="B1078" s="196"/>
      <c r="C1078" s="206"/>
      <c r="D1078" s="196"/>
      <c r="E1078" s="206"/>
    </row>
    <row r="1079" ht="15.75" customHeight="1">
      <c r="B1079" s="196"/>
      <c r="C1079" s="206"/>
      <c r="D1079" s="196"/>
      <c r="E1079" s="206"/>
    </row>
    <row r="1080" ht="15.75" customHeight="1">
      <c r="B1080" s="196"/>
      <c r="C1080" s="206"/>
      <c r="D1080" s="196"/>
      <c r="E1080" s="206"/>
    </row>
    <row r="1081" ht="15.75" customHeight="1">
      <c r="B1081" s="196"/>
      <c r="C1081" s="206"/>
      <c r="D1081" s="196"/>
      <c r="E1081" s="206"/>
    </row>
    <row r="1082" ht="15.75" customHeight="1">
      <c r="B1082" s="196"/>
      <c r="C1082" s="206"/>
      <c r="D1082" s="196"/>
      <c r="E1082" s="206"/>
    </row>
    <row r="1083" ht="15.75" customHeight="1">
      <c r="B1083" s="196"/>
      <c r="C1083" s="206"/>
      <c r="D1083" s="196"/>
      <c r="E1083" s="206"/>
    </row>
    <row r="1084" ht="15.75" customHeight="1">
      <c r="B1084" s="196"/>
      <c r="C1084" s="206"/>
      <c r="D1084" s="196"/>
      <c r="E1084" s="206"/>
    </row>
    <row r="1085" ht="15.75" customHeight="1">
      <c r="B1085" s="196"/>
      <c r="C1085" s="206"/>
      <c r="D1085" s="196"/>
      <c r="E1085" s="206"/>
    </row>
    <row r="1086" ht="15.75" customHeight="1">
      <c r="B1086" s="196"/>
      <c r="C1086" s="206"/>
      <c r="D1086" s="196"/>
      <c r="E1086" s="206"/>
    </row>
    <row r="1087" ht="15.75" customHeight="1">
      <c r="B1087" s="196"/>
      <c r="C1087" s="206"/>
      <c r="D1087" s="196"/>
      <c r="E1087" s="206"/>
    </row>
    <row r="1088" ht="15.75" customHeight="1">
      <c r="B1088" s="196"/>
      <c r="C1088" s="206"/>
      <c r="D1088" s="196"/>
      <c r="E1088" s="206"/>
    </row>
    <row r="1089" ht="15.75" customHeight="1">
      <c r="B1089" s="196"/>
      <c r="C1089" s="206"/>
      <c r="D1089" s="196"/>
      <c r="E1089" s="206"/>
    </row>
    <row r="1090" ht="15.75" customHeight="1">
      <c r="B1090" s="196"/>
      <c r="C1090" s="206"/>
      <c r="D1090" s="196"/>
      <c r="E1090" s="206"/>
    </row>
    <row r="1091" ht="15.75" customHeight="1">
      <c r="B1091" s="196"/>
      <c r="C1091" s="206"/>
      <c r="D1091" s="196"/>
      <c r="E1091" s="206"/>
    </row>
    <row r="1092" ht="15.75" customHeight="1">
      <c r="B1092" s="196"/>
      <c r="C1092" s="206"/>
      <c r="D1092" s="196"/>
      <c r="E1092" s="206"/>
    </row>
    <row r="1093" ht="15.75" customHeight="1">
      <c r="B1093" s="196"/>
      <c r="C1093" s="206"/>
      <c r="D1093" s="196"/>
      <c r="E1093" s="206"/>
    </row>
    <row r="1094" ht="15.75" customHeight="1">
      <c r="B1094" s="196"/>
      <c r="C1094" s="206"/>
      <c r="D1094" s="196"/>
      <c r="E1094" s="206"/>
    </row>
    <row r="1095" ht="15.75" customHeight="1">
      <c r="B1095" s="196"/>
      <c r="C1095" s="206"/>
      <c r="D1095" s="196"/>
      <c r="E1095" s="206"/>
    </row>
    <row r="1096" ht="15.75" customHeight="1">
      <c r="B1096" s="196"/>
      <c r="C1096" s="206"/>
      <c r="D1096" s="196"/>
      <c r="E1096" s="206"/>
    </row>
    <row r="1097" ht="15.75" customHeight="1">
      <c r="B1097" s="196"/>
      <c r="C1097" s="206"/>
      <c r="D1097" s="196"/>
      <c r="E1097" s="206"/>
    </row>
    <row r="1098" ht="15.75" customHeight="1">
      <c r="B1098" s="196"/>
      <c r="C1098" s="206"/>
      <c r="D1098" s="196"/>
      <c r="E1098" s="206"/>
    </row>
    <row r="1099" ht="15.75" customHeight="1">
      <c r="B1099" s="196"/>
      <c r="C1099" s="206"/>
      <c r="D1099" s="196"/>
      <c r="E1099" s="206"/>
    </row>
    <row r="1100" ht="15.75" customHeight="1">
      <c r="B1100" s="196"/>
      <c r="C1100" s="206"/>
      <c r="D1100" s="196"/>
      <c r="E1100" s="206"/>
    </row>
    <row r="1101" ht="15.75" customHeight="1">
      <c r="B1101" s="196"/>
      <c r="C1101" s="206"/>
      <c r="D1101" s="196"/>
      <c r="E1101" s="206"/>
    </row>
    <row r="1102" ht="15.75" customHeight="1">
      <c r="B1102" s="196"/>
      <c r="C1102" s="206"/>
      <c r="D1102" s="196"/>
      <c r="E1102" s="206"/>
    </row>
    <row r="1103" ht="15.75" customHeight="1">
      <c r="B1103" s="196"/>
      <c r="C1103" s="206"/>
      <c r="D1103" s="196"/>
      <c r="E1103" s="206"/>
    </row>
    <row r="1104" ht="15.75" customHeight="1">
      <c r="B1104" s="196"/>
      <c r="C1104" s="206"/>
      <c r="D1104" s="196"/>
      <c r="E1104" s="206"/>
    </row>
    <row r="1105" ht="15.75" customHeight="1">
      <c r="B1105" s="196"/>
      <c r="C1105" s="206"/>
      <c r="D1105" s="196"/>
      <c r="E1105" s="206"/>
    </row>
    <row r="1106" ht="15.75" customHeight="1">
      <c r="B1106" s="196"/>
      <c r="C1106" s="206"/>
      <c r="D1106" s="196"/>
      <c r="E1106" s="206"/>
    </row>
    <row r="1107" ht="15.75" customHeight="1">
      <c r="B1107" s="196"/>
      <c r="C1107" s="206"/>
      <c r="D1107" s="196"/>
      <c r="E1107" s="206"/>
    </row>
    <row r="1108" ht="15.75" customHeight="1">
      <c r="B1108" s="196"/>
      <c r="C1108" s="206"/>
      <c r="D1108" s="196"/>
      <c r="E1108" s="206"/>
    </row>
    <row r="1109" ht="15.75" customHeight="1">
      <c r="B1109" s="196"/>
      <c r="C1109" s="206"/>
      <c r="D1109" s="196"/>
      <c r="E1109" s="206"/>
    </row>
    <row r="1110" ht="15.75" customHeight="1">
      <c r="B1110" s="196"/>
      <c r="C1110" s="206"/>
      <c r="D1110" s="196"/>
      <c r="E1110" s="206"/>
    </row>
    <row r="1111" ht="15.75" customHeight="1">
      <c r="B1111" s="196"/>
      <c r="C1111" s="206"/>
      <c r="D1111" s="196"/>
      <c r="E1111" s="206"/>
    </row>
    <row r="1112" ht="15.75" customHeight="1">
      <c r="B1112" s="196"/>
      <c r="C1112" s="206"/>
      <c r="D1112" s="196"/>
      <c r="E1112" s="206"/>
    </row>
    <row r="1113" ht="15.75" customHeight="1">
      <c r="B1113" s="196"/>
      <c r="C1113" s="206"/>
      <c r="D1113" s="196"/>
      <c r="E1113" s="206"/>
    </row>
    <row r="1114" ht="15.75" customHeight="1">
      <c r="B1114" s="196"/>
      <c r="C1114" s="206"/>
      <c r="D1114" s="196"/>
      <c r="E1114" s="206"/>
    </row>
    <row r="1115" ht="15.75" customHeight="1">
      <c r="B1115" s="196"/>
      <c r="C1115" s="206"/>
      <c r="D1115" s="196"/>
      <c r="E1115" s="206"/>
    </row>
    <row r="1116" ht="15.75" customHeight="1">
      <c r="B1116" s="196"/>
      <c r="C1116" s="206"/>
      <c r="D1116" s="196"/>
      <c r="E1116" s="206"/>
    </row>
    <row r="1117" ht="15.75" customHeight="1">
      <c r="B1117" s="196"/>
      <c r="C1117" s="206"/>
      <c r="D1117" s="196"/>
      <c r="E1117" s="206"/>
    </row>
    <row r="1118" ht="15.75" customHeight="1">
      <c r="B1118" s="196"/>
      <c r="C1118" s="206"/>
      <c r="D1118" s="196"/>
      <c r="E1118" s="206"/>
    </row>
    <row r="1119" ht="15.75" customHeight="1">
      <c r="B1119" s="196"/>
      <c r="C1119" s="206"/>
      <c r="D1119" s="196"/>
      <c r="E1119" s="206"/>
    </row>
    <row r="1120" ht="15.75" customHeight="1">
      <c r="B1120" s="196"/>
      <c r="C1120" s="206"/>
      <c r="D1120" s="196"/>
      <c r="E1120" s="206"/>
    </row>
    <row r="1121" ht="15.75" customHeight="1">
      <c r="B1121" s="196"/>
      <c r="C1121" s="206"/>
      <c r="D1121" s="196"/>
      <c r="E1121" s="206"/>
    </row>
    <row r="1122" ht="15.75" customHeight="1">
      <c r="B1122" s="196"/>
      <c r="C1122" s="206"/>
      <c r="D1122" s="196"/>
      <c r="E1122" s="206"/>
    </row>
    <row r="1123" ht="15.75" customHeight="1">
      <c r="B1123" s="196"/>
      <c r="C1123" s="206"/>
      <c r="D1123" s="196"/>
      <c r="E1123" s="206"/>
    </row>
    <row r="1124" ht="15.75" customHeight="1">
      <c r="B1124" s="196"/>
      <c r="C1124" s="206"/>
      <c r="D1124" s="196"/>
      <c r="E1124" s="206"/>
    </row>
    <row r="1125" ht="15.75" customHeight="1">
      <c r="B1125" s="196"/>
      <c r="C1125" s="206"/>
      <c r="D1125" s="196"/>
      <c r="E1125" s="206"/>
    </row>
    <row r="1126" ht="15.75" customHeight="1">
      <c r="B1126" s="196"/>
      <c r="C1126" s="206"/>
      <c r="D1126" s="196"/>
      <c r="E1126" s="206"/>
    </row>
    <row r="1127" ht="15.75" customHeight="1">
      <c r="B1127" s="196"/>
      <c r="C1127" s="206"/>
      <c r="D1127" s="196"/>
      <c r="E1127" s="206"/>
    </row>
    <row r="1128" ht="15.75" customHeight="1">
      <c r="B1128" s="196"/>
      <c r="C1128" s="206"/>
      <c r="D1128" s="196"/>
      <c r="E1128" s="206"/>
    </row>
    <row r="1129" ht="15.75" customHeight="1">
      <c r="B1129" s="196"/>
      <c r="C1129" s="206"/>
      <c r="D1129" s="196"/>
      <c r="E1129" s="206"/>
    </row>
    <row r="1130" ht="15.75" customHeight="1">
      <c r="B1130" s="196"/>
      <c r="C1130" s="206"/>
      <c r="D1130" s="196"/>
      <c r="E1130" s="206"/>
    </row>
    <row r="1131" ht="15.75" customHeight="1">
      <c r="B1131" s="196"/>
      <c r="C1131" s="206"/>
      <c r="D1131" s="196"/>
      <c r="E1131" s="206"/>
    </row>
    <row r="1132" ht="15.75" customHeight="1">
      <c r="B1132" s="196"/>
      <c r="C1132" s="206"/>
      <c r="D1132" s="196"/>
      <c r="E1132" s="206"/>
    </row>
    <row r="1133" ht="15.75" customHeight="1">
      <c r="B1133" s="196"/>
      <c r="C1133" s="206"/>
      <c r="D1133" s="196"/>
      <c r="E1133" s="206"/>
    </row>
    <row r="1134" ht="15.75" customHeight="1">
      <c r="B1134" s="196"/>
      <c r="C1134" s="206"/>
      <c r="D1134" s="196"/>
      <c r="E1134" s="206"/>
    </row>
    <row r="1135" ht="15.75" customHeight="1">
      <c r="B1135" s="196"/>
      <c r="C1135" s="206"/>
      <c r="D1135" s="196"/>
      <c r="E1135" s="206"/>
    </row>
    <row r="1136" ht="15.75" customHeight="1">
      <c r="B1136" s="196"/>
      <c r="C1136" s="206"/>
      <c r="D1136" s="196"/>
      <c r="E1136" s="206"/>
    </row>
    <row r="1137" ht="15.75" customHeight="1">
      <c r="B1137" s="196"/>
      <c r="C1137" s="206"/>
      <c r="D1137" s="196"/>
      <c r="E1137" s="206"/>
    </row>
    <row r="1138" ht="15.75" customHeight="1">
      <c r="B1138" s="196"/>
      <c r="C1138" s="206"/>
      <c r="D1138" s="196"/>
      <c r="E1138" s="206"/>
    </row>
    <row r="1139" ht="15.75" customHeight="1">
      <c r="B1139" s="196"/>
      <c r="C1139" s="206"/>
      <c r="D1139" s="196"/>
      <c r="E1139" s="206"/>
    </row>
    <row r="1140" ht="15.75" customHeight="1">
      <c r="B1140" s="196"/>
      <c r="C1140" s="206"/>
      <c r="D1140" s="196"/>
      <c r="E1140" s="206"/>
    </row>
    <row r="1141" ht="15.75" customHeight="1">
      <c r="B1141" s="196"/>
      <c r="C1141" s="206"/>
      <c r="D1141" s="196"/>
      <c r="E1141" s="206"/>
    </row>
    <row r="1142" ht="15.75" customHeight="1">
      <c r="B1142" s="196"/>
      <c r="C1142" s="206"/>
      <c r="D1142" s="196"/>
      <c r="E1142" s="206"/>
    </row>
    <row r="1143" ht="15.75" customHeight="1">
      <c r="B1143" s="196"/>
      <c r="C1143" s="206"/>
      <c r="D1143" s="196"/>
      <c r="E1143" s="206"/>
    </row>
    <row r="1144" ht="15.75" customHeight="1">
      <c r="B1144" s="196"/>
      <c r="C1144" s="206"/>
      <c r="D1144" s="196"/>
      <c r="E1144" s="206"/>
    </row>
    <row r="1145" ht="15.75" customHeight="1">
      <c r="B1145" s="196"/>
      <c r="C1145" s="206"/>
      <c r="D1145" s="196"/>
      <c r="E1145" s="206"/>
    </row>
    <row r="1146" ht="15.75" customHeight="1">
      <c r="B1146" s="196"/>
      <c r="C1146" s="206"/>
      <c r="D1146" s="196"/>
      <c r="E1146" s="206"/>
    </row>
    <row r="1147" ht="15.75" customHeight="1">
      <c r="B1147" s="196"/>
      <c r="C1147" s="206"/>
      <c r="D1147" s="196"/>
      <c r="E1147" s="206"/>
    </row>
    <row r="1148" ht="15.75" customHeight="1">
      <c r="B1148" s="196"/>
      <c r="C1148" s="206"/>
      <c r="D1148" s="196"/>
      <c r="E1148" s="206"/>
    </row>
    <row r="1149" ht="15.75" customHeight="1">
      <c r="B1149" s="196"/>
      <c r="C1149" s="206"/>
      <c r="D1149" s="196"/>
      <c r="E1149" s="206"/>
    </row>
    <row r="1150" ht="15.75" customHeight="1">
      <c r="B1150" s="196"/>
      <c r="C1150" s="206"/>
      <c r="D1150" s="196"/>
      <c r="E1150" s="206"/>
    </row>
    <row r="1151" ht="15.75" customHeight="1">
      <c r="B1151" s="196"/>
      <c r="C1151" s="206"/>
      <c r="D1151" s="196"/>
      <c r="E1151" s="206"/>
    </row>
    <row r="1152" ht="15.75" customHeight="1">
      <c r="B1152" s="196"/>
      <c r="C1152" s="206"/>
      <c r="D1152" s="196"/>
      <c r="E1152" s="206"/>
    </row>
    <row r="1153" ht="15.75" customHeight="1">
      <c r="B1153" s="196"/>
      <c r="C1153" s="206"/>
      <c r="D1153" s="196"/>
      <c r="E1153" s="206"/>
    </row>
    <row r="1154" ht="15.75" customHeight="1">
      <c r="B1154" s="196"/>
      <c r="C1154" s="206"/>
      <c r="D1154" s="196"/>
      <c r="E1154" s="206"/>
    </row>
    <row r="1155" ht="15.75" customHeight="1">
      <c r="B1155" s="196"/>
      <c r="C1155" s="206"/>
      <c r="D1155" s="196"/>
      <c r="E1155" s="206"/>
    </row>
    <row r="1156" ht="15.75" customHeight="1">
      <c r="B1156" s="196"/>
      <c r="C1156" s="206"/>
      <c r="D1156" s="196"/>
      <c r="E1156" s="206"/>
    </row>
    <row r="1157" ht="15.75" customHeight="1">
      <c r="B1157" s="196"/>
      <c r="C1157" s="206"/>
      <c r="D1157" s="196"/>
      <c r="E1157" s="206"/>
    </row>
    <row r="1158" ht="15.75" customHeight="1">
      <c r="B1158" s="196"/>
      <c r="C1158" s="206"/>
      <c r="D1158" s="196"/>
      <c r="E1158" s="206"/>
    </row>
    <row r="1159" ht="15.75" customHeight="1">
      <c r="B1159" s="196"/>
      <c r="C1159" s="206"/>
      <c r="D1159" s="196"/>
      <c r="E1159" s="206"/>
    </row>
    <row r="1160" ht="15.75" customHeight="1">
      <c r="B1160" s="196"/>
      <c r="C1160" s="206"/>
      <c r="D1160" s="196"/>
      <c r="E1160" s="206"/>
    </row>
    <row r="1161" ht="15.75" customHeight="1">
      <c r="B1161" s="196"/>
      <c r="C1161" s="206"/>
      <c r="D1161" s="196"/>
      <c r="E1161" s="206"/>
    </row>
    <row r="1162" ht="15.75" customHeight="1">
      <c r="B1162" s="196"/>
      <c r="C1162" s="206"/>
      <c r="D1162" s="196"/>
      <c r="E1162" s="206"/>
    </row>
    <row r="1163" ht="15.75" customHeight="1">
      <c r="B1163" s="196"/>
      <c r="C1163" s="206"/>
      <c r="D1163" s="196"/>
      <c r="E1163" s="206"/>
    </row>
    <row r="1164" ht="15.75" customHeight="1">
      <c r="B1164" s="196"/>
      <c r="C1164" s="206"/>
      <c r="D1164" s="196"/>
      <c r="E1164" s="206"/>
    </row>
    <row r="1165" ht="15.75" customHeight="1">
      <c r="B1165" s="196"/>
      <c r="C1165" s="206"/>
      <c r="D1165" s="196"/>
      <c r="E1165" s="206"/>
    </row>
    <row r="1166" ht="15.75" customHeight="1">
      <c r="B1166" s="196"/>
      <c r="C1166" s="206"/>
      <c r="D1166" s="196"/>
      <c r="E1166" s="206"/>
    </row>
    <row r="1167" ht="15.75" customHeight="1">
      <c r="B1167" s="196"/>
      <c r="C1167" s="206"/>
      <c r="D1167" s="196"/>
      <c r="E1167" s="206"/>
    </row>
    <row r="1168" ht="15.75" customHeight="1">
      <c r="B1168" s="196"/>
      <c r="C1168" s="206"/>
      <c r="D1168" s="196"/>
      <c r="E1168" s="206"/>
    </row>
    <row r="1169" ht="15.75" customHeight="1">
      <c r="B1169" s="196"/>
      <c r="C1169" s="206"/>
      <c r="D1169" s="196"/>
      <c r="E1169" s="206"/>
    </row>
    <row r="1170" ht="15.75" customHeight="1">
      <c r="B1170" s="196"/>
      <c r="C1170" s="206"/>
      <c r="D1170" s="196"/>
      <c r="E1170" s="206"/>
    </row>
    <row r="1171" ht="15.75" customHeight="1">
      <c r="B1171" s="196"/>
      <c r="C1171" s="206"/>
      <c r="D1171" s="196"/>
      <c r="E1171" s="206"/>
    </row>
    <row r="1172" ht="15.75" customHeight="1">
      <c r="B1172" s="196"/>
      <c r="C1172" s="206"/>
      <c r="D1172" s="196"/>
      <c r="E1172" s="206"/>
    </row>
    <row r="1173" ht="15.75" customHeight="1">
      <c r="B1173" s="196"/>
      <c r="C1173" s="206"/>
      <c r="D1173" s="196"/>
      <c r="E1173" s="206"/>
    </row>
    <row r="1174" ht="15.75" customHeight="1">
      <c r="B1174" s="196"/>
      <c r="C1174" s="206"/>
      <c r="D1174" s="196"/>
      <c r="E1174" s="206"/>
    </row>
    <row r="1175" ht="15.75" customHeight="1">
      <c r="B1175" s="196"/>
      <c r="C1175" s="206"/>
      <c r="D1175" s="196"/>
      <c r="E1175" s="206"/>
    </row>
    <row r="1176" ht="15.75" customHeight="1">
      <c r="B1176" s="196"/>
      <c r="C1176" s="206"/>
      <c r="D1176" s="196"/>
      <c r="E1176" s="206"/>
    </row>
    <row r="1177" ht="15.75" customHeight="1">
      <c r="B1177" s="196"/>
      <c r="C1177" s="206"/>
      <c r="D1177" s="196"/>
      <c r="E1177" s="206"/>
    </row>
    <row r="1178" ht="15.75" customHeight="1">
      <c r="B1178" s="196"/>
      <c r="C1178" s="206"/>
      <c r="D1178" s="196"/>
      <c r="E1178" s="206"/>
    </row>
    <row r="1179" ht="15.75" customHeight="1">
      <c r="B1179" s="196"/>
      <c r="C1179" s="206"/>
      <c r="D1179" s="196"/>
      <c r="E1179" s="206"/>
    </row>
    <row r="1180" ht="15.75" customHeight="1">
      <c r="B1180" s="196"/>
      <c r="C1180" s="206"/>
      <c r="D1180" s="196"/>
      <c r="E1180" s="206"/>
    </row>
    <row r="1181" ht="15.75" customHeight="1">
      <c r="B1181" s="196"/>
      <c r="C1181" s="206"/>
      <c r="D1181" s="196"/>
      <c r="E1181" s="206"/>
    </row>
    <row r="1182" ht="15.75" customHeight="1">
      <c r="B1182" s="196"/>
      <c r="C1182" s="206"/>
      <c r="D1182" s="196"/>
      <c r="E1182" s="206"/>
    </row>
    <row r="1183" ht="15.75" customHeight="1">
      <c r="B1183" s="196"/>
      <c r="C1183" s="206"/>
      <c r="D1183" s="196"/>
      <c r="E1183" s="206"/>
    </row>
    <row r="1184" ht="15.75" customHeight="1">
      <c r="B1184" s="196"/>
      <c r="C1184" s="206"/>
      <c r="D1184" s="196"/>
      <c r="E1184" s="206"/>
    </row>
    <row r="1185" ht="15.75" customHeight="1">
      <c r="B1185" s="196"/>
      <c r="C1185" s="206"/>
      <c r="D1185" s="196"/>
      <c r="E1185" s="206"/>
    </row>
    <row r="1186" ht="15.75" customHeight="1">
      <c r="B1186" s="196"/>
      <c r="C1186" s="206"/>
      <c r="D1186" s="196"/>
      <c r="E1186" s="206"/>
    </row>
    <row r="1187" ht="15.75" customHeight="1">
      <c r="B1187" s="196"/>
      <c r="C1187" s="206"/>
      <c r="D1187" s="196"/>
      <c r="E1187" s="206"/>
    </row>
    <row r="1188" ht="15.75" customHeight="1">
      <c r="B1188" s="196"/>
      <c r="C1188" s="206"/>
      <c r="D1188" s="196"/>
      <c r="E1188" s="206"/>
    </row>
    <row r="1189" ht="15.75" customHeight="1">
      <c r="B1189" s="196"/>
      <c r="C1189" s="206"/>
      <c r="D1189" s="196"/>
      <c r="E1189" s="206"/>
    </row>
    <row r="1190" ht="15.75" customHeight="1">
      <c r="B1190" s="196"/>
      <c r="C1190" s="206"/>
      <c r="D1190" s="196"/>
      <c r="E1190" s="206"/>
    </row>
    <row r="1191" ht="15.75" customHeight="1">
      <c r="B1191" s="196"/>
      <c r="C1191" s="206"/>
      <c r="D1191" s="196"/>
      <c r="E1191" s="206"/>
    </row>
    <row r="1192" ht="15.75" customHeight="1">
      <c r="B1192" s="196"/>
      <c r="C1192" s="206"/>
      <c r="D1192" s="196"/>
      <c r="E1192" s="206"/>
    </row>
    <row r="1193" ht="15.75" customHeight="1">
      <c r="B1193" s="196"/>
      <c r="C1193" s="206"/>
      <c r="D1193" s="196"/>
      <c r="E1193" s="206"/>
    </row>
    <row r="1194" ht="15.75" customHeight="1">
      <c r="B1194" s="196"/>
      <c r="C1194" s="206"/>
      <c r="D1194" s="196"/>
      <c r="E1194" s="206"/>
    </row>
    <row r="1195" ht="15.75" customHeight="1">
      <c r="B1195" s="196"/>
      <c r="C1195" s="206"/>
      <c r="D1195" s="196"/>
      <c r="E1195" s="206"/>
    </row>
    <row r="1196" ht="15.75" customHeight="1">
      <c r="B1196" s="196"/>
      <c r="C1196" s="206"/>
      <c r="D1196" s="196"/>
      <c r="E1196" s="206"/>
    </row>
    <row r="1197" ht="15.75" customHeight="1">
      <c r="B1197" s="196"/>
      <c r="C1197" s="206"/>
      <c r="D1197" s="196"/>
      <c r="E1197" s="206"/>
    </row>
    <row r="1198" ht="15.75" customHeight="1">
      <c r="B1198" s="196"/>
      <c r="C1198" s="206"/>
      <c r="D1198" s="196"/>
      <c r="E1198" s="206"/>
    </row>
    <row r="1199" ht="15.75" customHeight="1">
      <c r="B1199" s="196"/>
      <c r="C1199" s="206"/>
      <c r="D1199" s="196"/>
      <c r="E1199" s="206"/>
    </row>
    <row r="1200" ht="15.75" customHeight="1">
      <c r="B1200" s="196"/>
      <c r="C1200" s="206"/>
      <c r="D1200" s="196"/>
      <c r="E1200" s="206"/>
    </row>
    <row r="1201" ht="15.75" customHeight="1">
      <c r="B1201" s="196"/>
      <c r="C1201" s="206"/>
      <c r="D1201" s="196"/>
      <c r="E1201" s="206"/>
    </row>
    <row r="1202" ht="15.75" customHeight="1">
      <c r="B1202" s="196"/>
      <c r="C1202" s="206"/>
      <c r="D1202" s="196"/>
      <c r="E1202" s="206"/>
    </row>
    <row r="1203" ht="15.75" customHeight="1">
      <c r="B1203" s="196"/>
      <c r="C1203" s="206"/>
      <c r="D1203" s="196"/>
      <c r="E1203" s="206"/>
    </row>
    <row r="1204" ht="15.75" customHeight="1">
      <c r="B1204" s="196"/>
      <c r="C1204" s="206"/>
      <c r="D1204" s="196"/>
      <c r="E1204" s="206"/>
    </row>
    <row r="1205" ht="15.75" customHeight="1">
      <c r="B1205" s="196"/>
      <c r="C1205" s="206"/>
      <c r="D1205" s="196"/>
      <c r="E1205" s="206"/>
    </row>
    <row r="1206" ht="15.75" customHeight="1">
      <c r="B1206" s="196"/>
      <c r="C1206" s="206"/>
      <c r="D1206" s="196"/>
      <c r="E1206" s="206"/>
    </row>
    <row r="1207" ht="15.75" customHeight="1">
      <c r="B1207" s="196"/>
      <c r="C1207" s="206"/>
      <c r="D1207" s="196"/>
      <c r="E1207" s="206"/>
    </row>
    <row r="1208" ht="15.75" customHeight="1">
      <c r="B1208" s="196"/>
      <c r="C1208" s="206"/>
      <c r="D1208" s="196"/>
      <c r="E1208" s="206"/>
    </row>
    <row r="1209" ht="15.75" customHeight="1">
      <c r="B1209" s="196"/>
      <c r="C1209" s="206"/>
      <c r="D1209" s="196"/>
      <c r="E1209" s="206"/>
    </row>
    <row r="1210" ht="15.75" customHeight="1">
      <c r="B1210" s="196"/>
      <c r="C1210" s="206"/>
      <c r="D1210" s="196"/>
      <c r="E1210" s="206"/>
    </row>
    <row r="1211" ht="15.75" customHeight="1">
      <c r="B1211" s="196"/>
      <c r="C1211" s="206"/>
      <c r="D1211" s="196"/>
      <c r="E1211" s="206"/>
    </row>
    <row r="1212" ht="15.75" customHeight="1">
      <c r="B1212" s="196"/>
      <c r="C1212" s="206"/>
      <c r="D1212" s="196"/>
      <c r="E1212" s="206"/>
    </row>
    <row r="1213" ht="15.75" customHeight="1">
      <c r="B1213" s="196"/>
      <c r="C1213" s="206"/>
      <c r="D1213" s="196"/>
      <c r="E1213" s="206"/>
    </row>
    <row r="1214" ht="15.75" customHeight="1">
      <c r="B1214" s="196"/>
      <c r="C1214" s="206"/>
      <c r="D1214" s="196"/>
      <c r="E1214" s="206"/>
    </row>
    <row r="1215" ht="15.75" customHeight="1">
      <c r="B1215" s="196"/>
      <c r="C1215" s="206"/>
      <c r="D1215" s="196"/>
      <c r="E1215" s="206"/>
    </row>
    <row r="1216" ht="15.75" customHeight="1">
      <c r="B1216" s="196"/>
      <c r="C1216" s="206"/>
      <c r="D1216" s="196"/>
      <c r="E1216" s="206"/>
    </row>
    <row r="1217" ht="15.75" customHeight="1">
      <c r="B1217" s="196"/>
      <c r="C1217" s="206"/>
      <c r="D1217" s="196"/>
      <c r="E1217" s="206"/>
    </row>
    <row r="1218" ht="15.75" customHeight="1">
      <c r="B1218" s="196"/>
      <c r="C1218" s="206"/>
      <c r="D1218" s="196"/>
      <c r="E1218" s="206"/>
    </row>
    <row r="1219" ht="15.75" customHeight="1">
      <c r="B1219" s="196"/>
      <c r="C1219" s="206"/>
      <c r="D1219" s="196"/>
      <c r="E1219" s="206"/>
    </row>
    <row r="1220" ht="15.75" customHeight="1">
      <c r="B1220" s="196"/>
      <c r="C1220" s="206"/>
      <c r="D1220" s="196"/>
      <c r="E1220" s="206"/>
    </row>
    <row r="1221" ht="15.75" customHeight="1">
      <c r="B1221" s="196"/>
      <c r="C1221" s="206"/>
      <c r="D1221" s="196"/>
      <c r="E1221" s="206"/>
    </row>
    <row r="1222" ht="15.75" customHeight="1">
      <c r="B1222" s="196"/>
      <c r="C1222" s="206"/>
      <c r="D1222" s="196"/>
      <c r="E1222" s="206"/>
    </row>
    <row r="1223" ht="15.75" customHeight="1">
      <c r="B1223" s="196"/>
      <c r="C1223" s="206"/>
      <c r="D1223" s="196"/>
      <c r="E1223" s="206"/>
    </row>
    <row r="1224" ht="15.75" customHeight="1">
      <c r="B1224" s="196"/>
      <c r="C1224" s="206"/>
      <c r="D1224" s="196"/>
      <c r="E1224" s="206"/>
    </row>
    <row r="1225" ht="15.75" customHeight="1">
      <c r="B1225" s="196"/>
      <c r="C1225" s="206"/>
      <c r="D1225" s="196"/>
      <c r="E1225" s="206"/>
    </row>
    <row r="1226" ht="15.75" customHeight="1">
      <c r="B1226" s="196"/>
      <c r="C1226" s="206"/>
      <c r="D1226" s="196"/>
      <c r="E1226" s="206"/>
    </row>
    <row r="1227" ht="15.75" customHeight="1">
      <c r="B1227" s="196"/>
      <c r="C1227" s="206"/>
      <c r="D1227" s="196"/>
      <c r="E1227" s="206"/>
    </row>
    <row r="1228" ht="15.75" customHeight="1">
      <c r="B1228" s="196"/>
      <c r="C1228" s="206"/>
      <c r="D1228" s="196"/>
      <c r="E1228" s="206"/>
    </row>
    <row r="1229" ht="15.75" customHeight="1">
      <c r="B1229" s="196"/>
      <c r="C1229" s="206"/>
      <c r="D1229" s="196"/>
      <c r="E1229" s="206"/>
    </row>
    <row r="1230" ht="15.75" customHeight="1">
      <c r="B1230" s="196"/>
      <c r="C1230" s="206"/>
      <c r="D1230" s="196"/>
      <c r="E1230" s="206"/>
    </row>
    <row r="1231" ht="15.75" customHeight="1">
      <c r="B1231" s="196"/>
      <c r="C1231" s="206"/>
      <c r="D1231" s="196"/>
      <c r="E1231" s="206"/>
    </row>
    <row r="1232" ht="15.75" customHeight="1">
      <c r="B1232" s="196"/>
      <c r="C1232" s="206"/>
      <c r="D1232" s="196"/>
      <c r="E1232" s="206"/>
    </row>
    <row r="1233" ht="15.75" customHeight="1">
      <c r="B1233" s="196"/>
      <c r="C1233" s="206"/>
      <c r="D1233" s="196"/>
      <c r="E1233" s="206"/>
    </row>
    <row r="1234" ht="15.75" customHeight="1">
      <c r="B1234" s="196"/>
      <c r="C1234" s="206"/>
      <c r="D1234" s="196"/>
      <c r="E1234" s="206"/>
    </row>
    <row r="1235" ht="15.75" customHeight="1">
      <c r="B1235" s="196"/>
      <c r="C1235" s="206"/>
      <c r="D1235" s="196"/>
      <c r="E1235" s="206"/>
    </row>
    <row r="1236" ht="15.75" customHeight="1">
      <c r="B1236" s="196"/>
      <c r="C1236" s="206"/>
      <c r="D1236" s="196"/>
      <c r="E1236" s="206"/>
    </row>
    <row r="1237" ht="15.75" customHeight="1">
      <c r="B1237" s="196"/>
      <c r="C1237" s="206"/>
      <c r="D1237" s="196"/>
      <c r="E1237" s="206"/>
    </row>
    <row r="1238" ht="15.75" customHeight="1">
      <c r="B1238" s="196"/>
      <c r="C1238" s="206"/>
      <c r="D1238" s="196"/>
      <c r="E1238" s="206"/>
    </row>
    <row r="1239" ht="15.75" customHeight="1">
      <c r="B1239" s="196"/>
      <c r="C1239" s="206"/>
      <c r="D1239" s="196"/>
      <c r="E1239" s="206"/>
    </row>
    <row r="1240" ht="15.75" customHeight="1">
      <c r="B1240" s="196"/>
      <c r="C1240" s="206"/>
      <c r="D1240" s="196"/>
      <c r="E1240" s="206"/>
    </row>
    <row r="1241" ht="15.75" customHeight="1">
      <c r="B1241" s="196"/>
      <c r="C1241" s="206"/>
      <c r="D1241" s="196"/>
      <c r="E1241" s="206"/>
    </row>
    <row r="1242" ht="15.75" customHeight="1">
      <c r="B1242" s="196"/>
      <c r="C1242" s="206"/>
      <c r="D1242" s="196"/>
      <c r="E1242" s="206"/>
    </row>
    <row r="1243" ht="15.75" customHeight="1">
      <c r="B1243" s="196"/>
      <c r="C1243" s="206"/>
      <c r="D1243" s="196"/>
      <c r="E1243" s="206"/>
    </row>
    <row r="1244" ht="15.75" customHeight="1">
      <c r="B1244" s="196"/>
      <c r="C1244" s="206"/>
      <c r="D1244" s="196"/>
      <c r="E1244" s="206"/>
    </row>
    <row r="1245" ht="15.75" customHeight="1">
      <c r="B1245" s="196"/>
      <c r="C1245" s="206"/>
      <c r="D1245" s="196"/>
      <c r="E1245" s="206"/>
    </row>
    <row r="1246" ht="15.75" customHeight="1">
      <c r="B1246" s="196"/>
      <c r="C1246" s="206"/>
      <c r="D1246" s="196"/>
      <c r="E1246" s="206"/>
    </row>
    <row r="1247" ht="15.75" customHeight="1">
      <c r="B1247" s="196"/>
      <c r="C1247" s="206"/>
      <c r="D1247" s="196"/>
      <c r="E1247" s="206"/>
    </row>
    <row r="1248" ht="15.75" customHeight="1">
      <c r="B1248" s="196"/>
      <c r="C1248" s="206"/>
      <c r="D1248" s="196"/>
      <c r="E1248" s="206"/>
    </row>
    <row r="1249" ht="15.75" customHeight="1">
      <c r="B1249" s="196"/>
      <c r="C1249" s="206"/>
      <c r="D1249" s="196"/>
      <c r="E1249" s="206"/>
    </row>
    <row r="1250" ht="15.75" customHeight="1">
      <c r="B1250" s="196"/>
      <c r="C1250" s="206"/>
      <c r="D1250" s="196"/>
      <c r="E1250" s="206"/>
    </row>
    <row r="1251" ht="15.75" customHeight="1">
      <c r="B1251" s="196"/>
      <c r="C1251" s="206"/>
      <c r="D1251" s="196"/>
      <c r="E1251" s="206"/>
    </row>
    <row r="1252" ht="15.75" customHeight="1">
      <c r="B1252" s="196"/>
      <c r="C1252" s="206"/>
      <c r="D1252" s="196"/>
      <c r="E1252" s="206"/>
    </row>
    <row r="1253" ht="15.75" customHeight="1">
      <c r="B1253" s="196"/>
      <c r="C1253" s="206"/>
      <c r="D1253" s="196"/>
      <c r="E1253" s="206"/>
    </row>
    <row r="1254" ht="15.75" customHeight="1">
      <c r="B1254" s="196"/>
      <c r="C1254" s="206"/>
      <c r="D1254" s="196"/>
      <c r="E1254" s="206"/>
    </row>
    <row r="1255" ht="15.75" customHeight="1">
      <c r="B1255" s="196"/>
      <c r="C1255" s="206"/>
      <c r="D1255" s="196"/>
      <c r="E1255" s="206"/>
    </row>
    <row r="1256" ht="15.75" customHeight="1">
      <c r="B1256" s="196"/>
      <c r="C1256" s="206"/>
      <c r="D1256" s="196"/>
      <c r="E1256" s="206"/>
    </row>
    <row r="1257" ht="15.75" customHeight="1">
      <c r="B1257" s="196"/>
      <c r="C1257" s="206"/>
      <c r="D1257" s="196"/>
      <c r="E1257" s="206"/>
    </row>
    <row r="1258" ht="15.75" customHeight="1">
      <c r="B1258" s="196"/>
      <c r="C1258" s="206"/>
      <c r="D1258" s="196"/>
      <c r="E1258" s="206"/>
    </row>
    <row r="1259" ht="15.75" customHeight="1">
      <c r="B1259" s="196"/>
      <c r="C1259" s="206"/>
      <c r="D1259" s="196"/>
      <c r="E1259" s="206"/>
    </row>
    <row r="1260" ht="15.75" customHeight="1">
      <c r="B1260" s="196"/>
      <c r="C1260" s="206"/>
      <c r="D1260" s="196"/>
      <c r="E1260" s="206"/>
    </row>
    <row r="1261" ht="15.75" customHeight="1">
      <c r="B1261" s="196"/>
      <c r="C1261" s="206"/>
      <c r="D1261" s="196"/>
      <c r="E1261" s="206"/>
    </row>
    <row r="1262" ht="15.75" customHeight="1">
      <c r="B1262" s="196"/>
      <c r="C1262" s="206"/>
      <c r="D1262" s="196"/>
      <c r="E1262" s="206"/>
    </row>
    <row r="1263" ht="15.75" customHeight="1">
      <c r="B1263" s="196"/>
      <c r="C1263" s="206"/>
      <c r="D1263" s="196"/>
      <c r="E1263" s="206"/>
    </row>
    <row r="1264" ht="15.75" customHeight="1">
      <c r="B1264" s="196"/>
      <c r="C1264" s="206"/>
      <c r="D1264" s="196"/>
      <c r="E1264" s="206"/>
    </row>
    <row r="1265" ht="15.75" customHeight="1">
      <c r="B1265" s="196"/>
      <c r="C1265" s="206"/>
      <c r="D1265" s="196"/>
      <c r="E1265" s="206"/>
    </row>
    <row r="1266" ht="15.75" customHeight="1">
      <c r="B1266" s="196"/>
      <c r="C1266" s="206"/>
      <c r="D1266" s="196"/>
      <c r="E1266" s="206"/>
    </row>
    <row r="1267" ht="15.75" customHeight="1">
      <c r="B1267" s="196"/>
      <c r="C1267" s="206"/>
      <c r="D1267" s="196"/>
      <c r="E1267" s="206"/>
    </row>
    <row r="1268" ht="15.75" customHeight="1">
      <c r="B1268" s="196"/>
      <c r="C1268" s="206"/>
      <c r="D1268" s="196"/>
      <c r="E1268" s="206"/>
    </row>
    <row r="1269" ht="15.75" customHeight="1">
      <c r="B1269" s="196"/>
      <c r="C1269" s="206"/>
      <c r="D1269" s="196"/>
      <c r="E1269" s="206"/>
    </row>
    <row r="1270" ht="15.75" customHeight="1">
      <c r="B1270" s="196"/>
      <c r="C1270" s="206"/>
      <c r="D1270" s="196"/>
      <c r="E1270" s="206"/>
    </row>
    <row r="1271" ht="15.75" customHeight="1">
      <c r="B1271" s="196"/>
      <c r="C1271" s="206"/>
      <c r="D1271" s="196"/>
      <c r="E1271" s="206"/>
    </row>
    <row r="1272" ht="15.75" customHeight="1">
      <c r="B1272" s="196"/>
      <c r="C1272" s="206"/>
      <c r="D1272" s="196"/>
      <c r="E1272" s="206"/>
    </row>
    <row r="1273" ht="15.75" customHeight="1">
      <c r="B1273" s="196"/>
      <c r="C1273" s="206"/>
      <c r="D1273" s="196"/>
      <c r="E1273" s="206"/>
    </row>
    <row r="1274" ht="15.75" customHeight="1">
      <c r="B1274" s="196"/>
      <c r="C1274" s="206"/>
      <c r="D1274" s="196"/>
      <c r="E1274" s="206"/>
    </row>
    <row r="1275" ht="15.75" customHeight="1">
      <c r="B1275" s="196"/>
      <c r="C1275" s="206"/>
      <c r="D1275" s="196"/>
      <c r="E1275" s="206"/>
    </row>
    <row r="1276" ht="15.75" customHeight="1">
      <c r="B1276" s="196"/>
      <c r="C1276" s="206"/>
      <c r="D1276" s="196"/>
      <c r="E1276" s="206"/>
    </row>
    <row r="1277" ht="15.75" customHeight="1">
      <c r="B1277" s="196"/>
      <c r="C1277" s="206"/>
      <c r="D1277" s="196"/>
      <c r="E1277" s="206"/>
    </row>
    <row r="1278" ht="15.75" customHeight="1">
      <c r="B1278" s="196"/>
      <c r="C1278" s="206"/>
      <c r="D1278" s="196"/>
      <c r="E1278" s="206"/>
    </row>
    <row r="1279" ht="15.75" customHeight="1">
      <c r="B1279" s="196"/>
      <c r="C1279" s="206"/>
      <c r="D1279" s="196"/>
      <c r="E1279" s="206"/>
    </row>
    <row r="1280" ht="15.75" customHeight="1">
      <c r="B1280" s="196"/>
      <c r="C1280" s="206"/>
      <c r="D1280" s="196"/>
      <c r="E1280" s="206"/>
    </row>
    <row r="1281" ht="15.75" customHeight="1">
      <c r="B1281" s="196"/>
      <c r="C1281" s="206"/>
      <c r="D1281" s="196"/>
      <c r="E1281" s="206"/>
    </row>
    <row r="1282" ht="15.75" customHeight="1">
      <c r="B1282" s="196"/>
      <c r="C1282" s="206"/>
      <c r="D1282" s="196"/>
      <c r="E1282" s="206"/>
    </row>
    <row r="1283" ht="15.75" customHeight="1">
      <c r="B1283" s="196"/>
      <c r="C1283" s="206"/>
      <c r="D1283" s="196"/>
      <c r="E1283" s="206"/>
    </row>
    <row r="1284" ht="15.75" customHeight="1">
      <c r="B1284" s="196"/>
      <c r="C1284" s="206"/>
      <c r="D1284" s="196"/>
      <c r="E1284" s="206"/>
    </row>
    <row r="1285" ht="15.75" customHeight="1">
      <c r="B1285" s="196"/>
      <c r="C1285" s="206"/>
      <c r="D1285" s="196"/>
      <c r="E1285" s="206"/>
    </row>
    <row r="1286" ht="15.75" customHeight="1">
      <c r="B1286" s="196"/>
      <c r="C1286" s="206"/>
      <c r="D1286" s="196"/>
      <c r="E1286" s="206"/>
    </row>
    <row r="1287" ht="15.75" customHeight="1">
      <c r="B1287" s="196"/>
      <c r="C1287" s="206"/>
      <c r="D1287" s="196"/>
      <c r="E1287" s="206"/>
    </row>
    <row r="1288" ht="15.75" customHeight="1">
      <c r="B1288" s="196"/>
      <c r="C1288" s="206"/>
      <c r="D1288" s="196"/>
      <c r="E1288" s="206"/>
    </row>
    <row r="1289" ht="15.75" customHeight="1">
      <c r="B1289" s="196"/>
      <c r="C1289" s="206"/>
      <c r="D1289" s="196"/>
      <c r="E1289" s="206"/>
    </row>
    <row r="1290" ht="15.75" customHeight="1">
      <c r="B1290" s="196"/>
      <c r="C1290" s="206"/>
      <c r="D1290" s="196"/>
      <c r="E1290" s="206"/>
    </row>
    <row r="1291" ht="15.75" customHeight="1">
      <c r="B1291" s="196"/>
      <c r="C1291" s="206"/>
      <c r="D1291" s="196"/>
      <c r="E1291" s="206"/>
    </row>
    <row r="1292" ht="15.75" customHeight="1">
      <c r="B1292" s="196"/>
      <c r="C1292" s="206"/>
      <c r="D1292" s="196"/>
      <c r="E1292" s="206"/>
    </row>
    <row r="1293" ht="15.75" customHeight="1">
      <c r="B1293" s="196"/>
      <c r="C1293" s="206"/>
      <c r="D1293" s="196"/>
      <c r="E1293" s="206"/>
    </row>
    <row r="1294" ht="15.75" customHeight="1">
      <c r="B1294" s="196"/>
      <c r="C1294" s="206"/>
      <c r="D1294" s="196"/>
      <c r="E1294" s="206"/>
    </row>
    <row r="1295" ht="15.75" customHeight="1">
      <c r="B1295" s="196"/>
      <c r="C1295" s="206"/>
      <c r="D1295" s="196"/>
      <c r="E1295" s="206"/>
    </row>
    <row r="1296" ht="15.75" customHeight="1">
      <c r="B1296" s="196"/>
      <c r="C1296" s="206"/>
      <c r="D1296" s="196"/>
      <c r="E1296" s="206"/>
    </row>
    <row r="1297" ht="15.75" customHeight="1">
      <c r="B1297" s="196"/>
      <c r="C1297" s="206"/>
      <c r="D1297" s="196"/>
      <c r="E1297" s="206"/>
    </row>
    <row r="1298" ht="15.75" customHeight="1">
      <c r="B1298" s="196"/>
      <c r="C1298" s="206"/>
      <c r="D1298" s="196"/>
      <c r="E1298" s="206"/>
    </row>
    <row r="1299" ht="15.75" customHeight="1">
      <c r="B1299" s="196"/>
      <c r="C1299" s="206"/>
      <c r="D1299" s="196"/>
      <c r="E1299" s="206"/>
    </row>
    <row r="1300" ht="15.75" customHeight="1">
      <c r="B1300" s="196"/>
      <c r="C1300" s="206"/>
      <c r="D1300" s="196"/>
      <c r="E1300" s="206"/>
    </row>
    <row r="1301" ht="15.75" customHeight="1">
      <c r="B1301" s="196"/>
      <c r="C1301" s="206"/>
      <c r="D1301" s="196"/>
      <c r="E1301" s="206"/>
    </row>
    <row r="1302" ht="15.75" customHeight="1">
      <c r="B1302" s="196"/>
      <c r="C1302" s="206"/>
      <c r="D1302" s="196"/>
      <c r="E1302" s="206"/>
    </row>
    <row r="1303" ht="15.75" customHeight="1">
      <c r="B1303" s="196"/>
      <c r="C1303" s="206"/>
      <c r="D1303" s="196"/>
      <c r="E1303" s="206"/>
    </row>
    <row r="1304" ht="15.75" customHeight="1">
      <c r="B1304" s="196"/>
      <c r="C1304" s="206"/>
      <c r="D1304" s="196"/>
      <c r="E1304" s="206"/>
    </row>
    <row r="1305" ht="15.75" customHeight="1">
      <c r="B1305" s="196"/>
      <c r="C1305" s="206"/>
      <c r="D1305" s="196"/>
      <c r="E1305" s="206"/>
    </row>
    <row r="1306" ht="15.75" customHeight="1">
      <c r="B1306" s="196"/>
      <c r="C1306" s="206"/>
      <c r="D1306" s="196"/>
      <c r="E1306" s="206"/>
    </row>
    <row r="1307" ht="15.75" customHeight="1">
      <c r="B1307" s="196"/>
      <c r="C1307" s="206"/>
      <c r="D1307" s="196"/>
      <c r="E1307" s="206"/>
    </row>
    <row r="1308" ht="15.75" customHeight="1">
      <c r="B1308" s="196"/>
      <c r="C1308" s="206"/>
      <c r="D1308" s="196"/>
      <c r="E1308" s="206"/>
    </row>
    <row r="1309" ht="15.75" customHeight="1">
      <c r="B1309" s="196"/>
      <c r="C1309" s="206"/>
      <c r="D1309" s="196"/>
      <c r="E1309" s="206"/>
    </row>
    <row r="1310" ht="15.75" customHeight="1">
      <c r="B1310" s="196"/>
      <c r="C1310" s="206"/>
      <c r="D1310" s="196"/>
      <c r="E1310" s="206"/>
    </row>
    <row r="1311" ht="15.75" customHeight="1">
      <c r="B1311" s="196"/>
      <c r="C1311" s="206"/>
      <c r="D1311" s="196"/>
      <c r="E1311" s="206"/>
    </row>
    <row r="1312" ht="15.75" customHeight="1">
      <c r="B1312" s="196"/>
      <c r="C1312" s="206"/>
      <c r="D1312" s="196"/>
      <c r="E1312" s="206"/>
    </row>
    <row r="1313" ht="15.75" customHeight="1">
      <c r="B1313" s="196"/>
      <c r="C1313" s="206"/>
      <c r="D1313" s="196"/>
      <c r="E1313" s="206"/>
    </row>
    <row r="1314" ht="15.75" customHeight="1">
      <c r="B1314" s="196"/>
      <c r="C1314" s="206"/>
      <c r="D1314" s="196"/>
      <c r="E1314" s="206"/>
    </row>
    <row r="1315" ht="15.75" customHeight="1">
      <c r="B1315" s="196"/>
      <c r="C1315" s="206"/>
      <c r="D1315" s="196"/>
      <c r="E1315" s="206"/>
    </row>
    <row r="1316" ht="15.75" customHeight="1">
      <c r="B1316" s="196"/>
      <c r="C1316" s="206"/>
      <c r="D1316" s="196"/>
      <c r="E1316" s="206"/>
    </row>
    <row r="1317" ht="15.75" customHeight="1">
      <c r="B1317" s="196"/>
      <c r="C1317" s="206"/>
      <c r="D1317" s="196"/>
      <c r="E1317" s="206"/>
    </row>
    <row r="1318" ht="15.75" customHeight="1">
      <c r="B1318" s="196"/>
      <c r="C1318" s="206"/>
      <c r="D1318" s="196"/>
      <c r="E1318" s="206"/>
    </row>
    <row r="1319" ht="15.75" customHeight="1">
      <c r="B1319" s="196"/>
      <c r="C1319" s="206"/>
      <c r="D1319" s="196"/>
      <c r="E1319" s="206"/>
    </row>
    <row r="1320" ht="15.75" customHeight="1">
      <c r="B1320" s="196"/>
      <c r="C1320" s="206"/>
      <c r="D1320" s="196"/>
      <c r="E1320" s="206"/>
    </row>
    <row r="1321" ht="15.75" customHeight="1">
      <c r="B1321" s="196"/>
      <c r="C1321" s="206"/>
      <c r="D1321" s="196"/>
      <c r="E1321" s="206"/>
    </row>
    <row r="1322" ht="15.75" customHeight="1">
      <c r="B1322" s="196"/>
      <c r="C1322" s="206"/>
      <c r="D1322" s="196"/>
      <c r="E1322" s="206"/>
    </row>
    <row r="1323" ht="15.75" customHeight="1">
      <c r="B1323" s="196"/>
      <c r="C1323" s="206"/>
      <c r="D1323" s="196"/>
      <c r="E1323" s="206"/>
    </row>
    <row r="1324" ht="15.75" customHeight="1">
      <c r="B1324" s="196"/>
      <c r="C1324" s="206"/>
      <c r="D1324" s="196"/>
      <c r="E1324" s="206"/>
    </row>
    <row r="1325" ht="15.75" customHeight="1">
      <c r="B1325" s="196"/>
      <c r="C1325" s="206"/>
      <c r="D1325" s="196"/>
      <c r="E1325" s="206"/>
    </row>
    <row r="1326" ht="15.75" customHeight="1">
      <c r="B1326" s="196"/>
      <c r="C1326" s="206"/>
      <c r="D1326" s="196"/>
      <c r="E1326" s="206"/>
    </row>
    <row r="1327" ht="15.75" customHeight="1">
      <c r="B1327" s="196"/>
      <c r="C1327" s="206"/>
      <c r="D1327" s="196"/>
      <c r="E1327" s="206"/>
    </row>
    <row r="1328" ht="15.75" customHeight="1">
      <c r="B1328" s="196"/>
      <c r="C1328" s="206"/>
      <c r="D1328" s="196"/>
      <c r="E1328" s="206"/>
    </row>
    <row r="1329" ht="15.75" customHeight="1">
      <c r="B1329" s="196"/>
      <c r="C1329" s="206"/>
      <c r="D1329" s="196"/>
      <c r="E1329" s="206"/>
    </row>
    <row r="1330" ht="15.75" customHeight="1">
      <c r="B1330" s="196"/>
      <c r="C1330" s="206"/>
      <c r="D1330" s="196"/>
      <c r="E1330" s="206"/>
    </row>
    <row r="1331" ht="15.75" customHeight="1">
      <c r="B1331" s="196"/>
      <c r="C1331" s="206"/>
      <c r="D1331" s="196"/>
      <c r="E1331" s="206"/>
    </row>
    <row r="1332" ht="15.75" customHeight="1">
      <c r="B1332" s="196"/>
      <c r="C1332" s="206"/>
      <c r="D1332" s="196"/>
      <c r="E1332" s="206"/>
    </row>
    <row r="1333" ht="15.75" customHeight="1">
      <c r="B1333" s="196"/>
      <c r="C1333" s="206"/>
      <c r="D1333" s="196"/>
      <c r="E1333" s="206"/>
    </row>
    <row r="1334" ht="15.75" customHeight="1">
      <c r="B1334" s="196"/>
      <c r="C1334" s="206"/>
      <c r="D1334" s="196"/>
      <c r="E1334" s="206"/>
    </row>
    <row r="1335" ht="15.75" customHeight="1">
      <c r="B1335" s="196"/>
      <c r="C1335" s="206"/>
      <c r="D1335" s="196"/>
      <c r="E1335" s="206"/>
    </row>
    <row r="1336" ht="15.75" customHeight="1">
      <c r="B1336" s="196"/>
      <c r="C1336" s="206"/>
      <c r="D1336" s="196"/>
      <c r="E1336" s="206"/>
    </row>
    <row r="1337" ht="15.75" customHeight="1">
      <c r="B1337" s="196"/>
      <c r="C1337" s="206"/>
      <c r="D1337" s="196"/>
      <c r="E1337" s="206"/>
    </row>
    <row r="1338" ht="15.75" customHeight="1">
      <c r="B1338" s="196"/>
      <c r="C1338" s="206"/>
      <c r="D1338" s="196"/>
      <c r="E1338" s="206"/>
    </row>
    <row r="1339" ht="15.75" customHeight="1">
      <c r="B1339" s="196"/>
      <c r="C1339" s="206"/>
      <c r="D1339" s="196"/>
      <c r="E1339" s="206"/>
    </row>
    <row r="1340" ht="15.75" customHeight="1">
      <c r="B1340" s="196"/>
      <c r="C1340" s="206"/>
      <c r="D1340" s="196"/>
      <c r="E1340" s="206"/>
    </row>
    <row r="1341" ht="15.75" customHeight="1">
      <c r="B1341" s="196"/>
      <c r="C1341" s="206"/>
      <c r="D1341" s="196"/>
      <c r="E1341" s="206"/>
    </row>
    <row r="1342" ht="15.75" customHeight="1">
      <c r="B1342" s="196"/>
      <c r="C1342" s="206"/>
      <c r="D1342" s="196"/>
      <c r="E1342" s="206"/>
    </row>
    <row r="1343" ht="15.75" customHeight="1">
      <c r="B1343" s="196"/>
      <c r="C1343" s="206"/>
      <c r="D1343" s="196"/>
      <c r="E1343" s="206"/>
    </row>
    <row r="1344" ht="15.75" customHeight="1">
      <c r="B1344" s="196"/>
      <c r="C1344" s="206"/>
      <c r="D1344" s="196"/>
      <c r="E1344" s="206"/>
    </row>
    <row r="1345" ht="15.75" customHeight="1">
      <c r="B1345" s="196"/>
      <c r="C1345" s="206"/>
      <c r="D1345" s="196"/>
      <c r="E1345" s="206"/>
    </row>
    <row r="1346" ht="15.75" customHeight="1">
      <c r="B1346" s="196"/>
      <c r="C1346" s="206"/>
      <c r="D1346" s="196"/>
      <c r="E1346" s="206"/>
    </row>
    <row r="1347" ht="15.75" customHeight="1">
      <c r="B1347" s="196"/>
      <c r="C1347" s="206"/>
      <c r="D1347" s="196"/>
      <c r="E1347" s="206"/>
    </row>
    <row r="1348" ht="15.75" customHeight="1">
      <c r="B1348" s="196"/>
      <c r="C1348" s="206"/>
      <c r="D1348" s="196"/>
      <c r="E1348" s="206"/>
    </row>
    <row r="1349" ht="15.75" customHeight="1">
      <c r="B1349" s="196"/>
      <c r="C1349" s="206"/>
      <c r="D1349" s="196"/>
      <c r="E1349" s="206"/>
    </row>
    <row r="1350" ht="15.75" customHeight="1">
      <c r="B1350" s="196"/>
      <c r="C1350" s="206"/>
      <c r="D1350" s="196"/>
      <c r="E1350" s="206"/>
    </row>
    <row r="1351" ht="15.75" customHeight="1">
      <c r="B1351" s="196"/>
      <c r="C1351" s="206"/>
      <c r="D1351" s="196"/>
      <c r="E1351" s="206"/>
    </row>
    <row r="1352" ht="15.75" customHeight="1">
      <c r="B1352" s="196"/>
      <c r="C1352" s="206"/>
      <c r="D1352" s="196"/>
      <c r="E1352" s="206"/>
    </row>
    <row r="1353" ht="15.75" customHeight="1">
      <c r="B1353" s="196"/>
      <c r="C1353" s="206"/>
      <c r="D1353" s="196"/>
      <c r="E1353" s="206"/>
    </row>
    <row r="1354" ht="15.75" customHeight="1">
      <c r="B1354" s="196"/>
      <c r="C1354" s="206"/>
      <c r="D1354" s="196"/>
      <c r="E1354" s="206"/>
    </row>
    <row r="1355" ht="15.75" customHeight="1">
      <c r="B1355" s="196"/>
      <c r="C1355" s="206"/>
      <c r="D1355" s="196"/>
      <c r="E1355" s="206"/>
    </row>
    <row r="1356" ht="15.75" customHeight="1">
      <c r="B1356" s="196"/>
      <c r="C1356" s="206"/>
      <c r="D1356" s="196"/>
      <c r="E1356" s="206"/>
    </row>
    <row r="1357" ht="15.75" customHeight="1">
      <c r="B1357" s="196"/>
      <c r="C1357" s="206"/>
      <c r="D1357" s="196"/>
      <c r="E1357" s="206"/>
    </row>
    <row r="1358" ht="15.75" customHeight="1">
      <c r="B1358" s="196"/>
      <c r="C1358" s="206"/>
      <c r="D1358" s="196"/>
      <c r="E1358" s="206"/>
    </row>
    <row r="1359" ht="15.75" customHeight="1">
      <c r="B1359" s="196"/>
      <c r="C1359" s="206"/>
      <c r="D1359" s="196"/>
      <c r="E1359" s="206"/>
    </row>
    <row r="1360" ht="15.75" customHeight="1">
      <c r="B1360" s="196"/>
      <c r="C1360" s="206"/>
      <c r="D1360" s="196"/>
      <c r="E1360" s="206"/>
    </row>
    <row r="1361" ht="15.75" customHeight="1">
      <c r="B1361" s="196"/>
      <c r="C1361" s="206"/>
      <c r="D1361" s="196"/>
      <c r="E1361" s="206"/>
    </row>
    <row r="1362" ht="15.75" customHeight="1">
      <c r="B1362" s="196"/>
      <c r="C1362" s="206"/>
      <c r="D1362" s="196"/>
      <c r="E1362" s="206"/>
    </row>
    <row r="1363" ht="15.75" customHeight="1">
      <c r="B1363" s="196"/>
      <c r="C1363" s="206"/>
      <c r="D1363" s="196"/>
      <c r="E1363" s="206"/>
    </row>
    <row r="1364" ht="15.75" customHeight="1">
      <c r="B1364" s="196"/>
      <c r="C1364" s="206"/>
      <c r="D1364" s="196"/>
      <c r="E1364" s="206"/>
    </row>
    <row r="1365" ht="15.75" customHeight="1">
      <c r="B1365" s="196"/>
      <c r="C1365" s="206"/>
      <c r="D1365" s="196"/>
      <c r="E1365" s="206"/>
    </row>
    <row r="1366" ht="15.75" customHeight="1">
      <c r="B1366" s="196"/>
      <c r="C1366" s="206"/>
      <c r="D1366" s="196"/>
      <c r="E1366" s="206"/>
    </row>
    <row r="1367" ht="15.75" customHeight="1">
      <c r="B1367" s="196"/>
      <c r="C1367" s="206"/>
      <c r="D1367" s="196"/>
      <c r="E1367" s="206"/>
    </row>
    <row r="1368" ht="15.75" customHeight="1">
      <c r="B1368" s="196"/>
      <c r="C1368" s="206"/>
      <c r="D1368" s="196"/>
      <c r="E1368" s="206"/>
    </row>
    <row r="1369" ht="15.75" customHeight="1">
      <c r="B1369" s="196"/>
      <c r="C1369" s="206"/>
      <c r="D1369" s="196"/>
      <c r="E1369" s="206"/>
    </row>
    <row r="1370" ht="15.75" customHeight="1">
      <c r="B1370" s="196"/>
      <c r="C1370" s="206"/>
      <c r="D1370" s="196"/>
      <c r="E1370" s="206"/>
    </row>
    <row r="1371" ht="15.75" customHeight="1">
      <c r="B1371" s="196"/>
      <c r="C1371" s="206"/>
      <c r="D1371" s="196"/>
      <c r="E1371" s="206"/>
    </row>
    <row r="1372" ht="15.75" customHeight="1">
      <c r="B1372" s="196"/>
      <c r="C1372" s="206"/>
      <c r="D1372" s="196"/>
      <c r="E1372" s="206"/>
    </row>
    <row r="1373" ht="15.75" customHeight="1">
      <c r="B1373" s="196"/>
      <c r="C1373" s="206"/>
      <c r="D1373" s="196"/>
      <c r="E1373" s="206"/>
    </row>
    <row r="1374" ht="15.75" customHeight="1">
      <c r="B1374" s="196"/>
      <c r="C1374" s="206"/>
      <c r="D1374" s="196"/>
      <c r="E1374" s="206"/>
    </row>
    <row r="1375" ht="15.75" customHeight="1">
      <c r="B1375" s="196"/>
      <c r="C1375" s="206"/>
      <c r="D1375" s="196"/>
      <c r="E1375" s="206"/>
    </row>
    <row r="1376" ht="15.75" customHeight="1">
      <c r="B1376" s="196"/>
      <c r="C1376" s="206"/>
      <c r="D1376" s="196"/>
      <c r="E1376" s="206"/>
    </row>
    <row r="1377" ht="15.75" customHeight="1">
      <c r="B1377" s="196"/>
      <c r="C1377" s="206"/>
      <c r="D1377" s="196"/>
      <c r="E1377" s="206"/>
    </row>
    <row r="1378" ht="15.75" customHeight="1">
      <c r="B1378" s="196"/>
      <c r="C1378" s="206"/>
      <c r="D1378" s="196"/>
      <c r="E1378" s="206"/>
    </row>
    <row r="1379" ht="15.75" customHeight="1">
      <c r="B1379" s="196"/>
      <c r="C1379" s="206"/>
      <c r="D1379" s="196"/>
      <c r="E1379" s="206"/>
    </row>
    <row r="1380" ht="15.75" customHeight="1">
      <c r="B1380" s="196"/>
      <c r="C1380" s="206"/>
      <c r="D1380" s="196"/>
      <c r="E1380" s="206"/>
    </row>
    <row r="1381" ht="15.75" customHeight="1">
      <c r="B1381" s="196"/>
      <c r="C1381" s="206"/>
      <c r="D1381" s="196"/>
      <c r="E1381" s="206"/>
    </row>
    <row r="1382" ht="15.75" customHeight="1">
      <c r="B1382" s="196"/>
      <c r="C1382" s="206"/>
      <c r="D1382" s="196"/>
      <c r="E1382" s="206"/>
    </row>
    <row r="1383" ht="15.75" customHeight="1">
      <c r="B1383" s="196"/>
      <c r="C1383" s="206"/>
      <c r="D1383" s="196"/>
      <c r="E1383" s="206"/>
    </row>
    <row r="1384" ht="15.75" customHeight="1">
      <c r="B1384" s="196"/>
      <c r="C1384" s="206"/>
      <c r="D1384" s="196"/>
      <c r="E1384" s="206"/>
    </row>
    <row r="1385" ht="15.75" customHeight="1">
      <c r="B1385" s="196"/>
      <c r="C1385" s="206"/>
      <c r="D1385" s="196"/>
      <c r="E1385" s="206"/>
    </row>
    <row r="1386" ht="15.75" customHeight="1">
      <c r="B1386" s="196"/>
      <c r="C1386" s="206"/>
      <c r="D1386" s="196"/>
      <c r="E1386" s="206"/>
    </row>
    <row r="1387" ht="15.75" customHeight="1">
      <c r="B1387" s="196"/>
      <c r="C1387" s="206"/>
      <c r="D1387" s="196"/>
      <c r="E1387" s="206"/>
    </row>
    <row r="1388" ht="15.75" customHeight="1">
      <c r="B1388" s="196"/>
      <c r="C1388" s="206"/>
      <c r="D1388" s="196"/>
      <c r="E1388" s="206"/>
    </row>
    <row r="1389" ht="15.75" customHeight="1">
      <c r="B1389" s="196"/>
      <c r="C1389" s="206"/>
      <c r="D1389" s="196"/>
      <c r="E1389" s="206"/>
    </row>
    <row r="1390" ht="15.75" customHeight="1">
      <c r="B1390" s="196"/>
      <c r="C1390" s="206"/>
      <c r="D1390" s="196"/>
      <c r="E1390" s="206"/>
    </row>
    <row r="1391" ht="15.75" customHeight="1">
      <c r="B1391" s="196"/>
      <c r="C1391" s="206"/>
      <c r="D1391" s="196"/>
      <c r="E1391" s="206"/>
    </row>
    <row r="1392" ht="15.75" customHeight="1">
      <c r="B1392" s="196"/>
      <c r="C1392" s="206"/>
      <c r="D1392" s="196"/>
      <c r="E1392" s="206"/>
    </row>
    <row r="1393" ht="15.75" customHeight="1">
      <c r="B1393" s="196"/>
      <c r="C1393" s="206"/>
      <c r="D1393" s="196"/>
      <c r="E1393" s="206"/>
    </row>
    <row r="1394" ht="15.75" customHeight="1">
      <c r="B1394" s="196"/>
      <c r="C1394" s="206"/>
      <c r="D1394" s="196"/>
      <c r="E1394" s="206"/>
    </row>
    <row r="1395" ht="15.75" customHeight="1">
      <c r="B1395" s="196"/>
      <c r="C1395" s="206"/>
      <c r="D1395" s="196"/>
      <c r="E1395" s="206"/>
    </row>
    <row r="1396" ht="15.75" customHeight="1">
      <c r="B1396" s="196"/>
      <c r="C1396" s="206"/>
      <c r="D1396" s="196"/>
      <c r="E1396" s="206"/>
    </row>
    <row r="1397" ht="15.75" customHeight="1">
      <c r="B1397" s="196"/>
      <c r="C1397" s="206"/>
      <c r="D1397" s="196"/>
      <c r="E1397" s="206"/>
    </row>
    <row r="1398" ht="15.75" customHeight="1">
      <c r="B1398" s="196"/>
      <c r="C1398" s="206"/>
      <c r="D1398" s="196"/>
      <c r="E1398" s="206"/>
    </row>
    <row r="1399" ht="15.75" customHeight="1">
      <c r="B1399" s="196"/>
      <c r="C1399" s="206"/>
      <c r="D1399" s="196"/>
      <c r="E1399" s="206"/>
    </row>
    <row r="1400" ht="15.75" customHeight="1">
      <c r="B1400" s="196"/>
      <c r="C1400" s="206"/>
      <c r="D1400" s="196"/>
      <c r="E1400" s="206"/>
    </row>
    <row r="1401" ht="15.75" customHeight="1">
      <c r="B1401" s="196"/>
      <c r="C1401" s="206"/>
      <c r="D1401" s="196"/>
      <c r="E1401" s="206"/>
    </row>
    <row r="1402" ht="15.75" customHeight="1">
      <c r="B1402" s="196"/>
      <c r="C1402" s="206"/>
      <c r="D1402" s="196"/>
      <c r="E1402" s="206"/>
    </row>
    <row r="1403" ht="15.75" customHeight="1">
      <c r="B1403" s="196"/>
      <c r="C1403" s="206"/>
      <c r="D1403" s="196"/>
      <c r="E1403" s="206"/>
    </row>
    <row r="1404" ht="15.75" customHeight="1">
      <c r="B1404" s="196"/>
      <c r="C1404" s="206"/>
      <c r="D1404" s="196"/>
      <c r="E1404" s="206"/>
    </row>
    <row r="1405" ht="15.75" customHeight="1">
      <c r="B1405" s="196"/>
      <c r="C1405" s="206"/>
      <c r="D1405" s="196"/>
      <c r="E1405" s="206"/>
    </row>
    <row r="1406" ht="15.75" customHeight="1">
      <c r="B1406" s="196"/>
      <c r="C1406" s="206"/>
      <c r="D1406" s="196"/>
      <c r="E1406" s="206"/>
    </row>
    <row r="1407" ht="15.75" customHeight="1">
      <c r="B1407" s="196"/>
      <c r="C1407" s="206"/>
      <c r="D1407" s="196"/>
      <c r="E1407" s="206"/>
    </row>
    <row r="1408" ht="15.75" customHeight="1">
      <c r="B1408" s="196"/>
      <c r="C1408" s="206"/>
      <c r="D1408" s="196"/>
      <c r="E1408" s="206"/>
    </row>
    <row r="1409" ht="15.75" customHeight="1">
      <c r="B1409" s="196"/>
      <c r="C1409" s="206"/>
      <c r="D1409" s="196"/>
      <c r="E1409" s="206"/>
    </row>
    <row r="1410" ht="15.75" customHeight="1">
      <c r="B1410" s="196"/>
      <c r="C1410" s="206"/>
      <c r="D1410" s="196"/>
      <c r="E1410" s="206"/>
    </row>
    <row r="1411" ht="15.75" customHeight="1">
      <c r="B1411" s="196"/>
      <c r="C1411" s="206"/>
      <c r="D1411" s="196"/>
      <c r="E1411" s="206"/>
    </row>
    <row r="1412" ht="15.75" customHeight="1">
      <c r="B1412" s="196"/>
      <c r="C1412" s="206"/>
      <c r="D1412" s="196"/>
      <c r="E1412" s="206"/>
    </row>
    <row r="1413" ht="15.75" customHeight="1">
      <c r="B1413" s="196"/>
      <c r="C1413" s="206"/>
      <c r="D1413" s="196"/>
      <c r="E1413" s="206"/>
    </row>
    <row r="1414" ht="15.75" customHeight="1">
      <c r="B1414" s="196"/>
      <c r="C1414" s="206"/>
      <c r="D1414" s="196"/>
      <c r="E1414" s="206"/>
    </row>
    <row r="1415" ht="15.75" customHeight="1">
      <c r="B1415" s="196"/>
      <c r="C1415" s="206"/>
      <c r="D1415" s="196"/>
      <c r="E1415" s="206"/>
    </row>
    <row r="1416" ht="15.75" customHeight="1">
      <c r="B1416" s="196"/>
      <c r="C1416" s="206"/>
      <c r="D1416" s="196"/>
      <c r="E1416" s="206"/>
    </row>
    <row r="1417" ht="15.75" customHeight="1">
      <c r="B1417" s="196"/>
      <c r="C1417" s="206"/>
      <c r="D1417" s="196"/>
      <c r="E1417" s="206"/>
    </row>
    <row r="1418" ht="15.75" customHeight="1">
      <c r="B1418" s="196"/>
      <c r="C1418" s="206"/>
      <c r="D1418" s="196"/>
      <c r="E1418" s="206"/>
    </row>
    <row r="1419" ht="15.75" customHeight="1">
      <c r="B1419" s="196"/>
      <c r="C1419" s="206"/>
      <c r="D1419" s="196"/>
      <c r="E1419" s="206"/>
    </row>
    <row r="1420" ht="15.75" customHeight="1">
      <c r="B1420" s="196"/>
      <c r="C1420" s="206"/>
      <c r="D1420" s="196"/>
      <c r="E1420" s="206"/>
    </row>
    <row r="1421" ht="15.75" customHeight="1">
      <c r="B1421" s="196"/>
      <c r="C1421" s="206"/>
      <c r="D1421" s="196"/>
      <c r="E1421" s="206"/>
    </row>
    <row r="1422" ht="15.75" customHeight="1">
      <c r="B1422" s="196"/>
      <c r="C1422" s="206"/>
      <c r="D1422" s="196"/>
      <c r="E1422" s="206"/>
    </row>
    <row r="1423" ht="15.75" customHeight="1">
      <c r="B1423" s="196"/>
      <c r="C1423" s="206"/>
      <c r="D1423" s="196"/>
      <c r="E1423" s="206"/>
    </row>
    <row r="1424" ht="15.75" customHeight="1">
      <c r="B1424" s="196"/>
      <c r="C1424" s="206"/>
      <c r="D1424" s="196"/>
      <c r="E1424" s="206"/>
    </row>
    <row r="1425" ht="15.75" customHeight="1">
      <c r="B1425" s="196"/>
      <c r="C1425" s="206"/>
      <c r="D1425" s="196"/>
      <c r="E1425" s="206"/>
    </row>
    <row r="1426" ht="15.75" customHeight="1">
      <c r="B1426" s="196"/>
      <c r="C1426" s="206"/>
      <c r="D1426" s="196"/>
      <c r="E1426" s="206"/>
    </row>
    <row r="1427" ht="15.75" customHeight="1">
      <c r="B1427" s="196"/>
      <c r="C1427" s="206"/>
      <c r="D1427" s="196"/>
      <c r="E1427" s="206"/>
    </row>
    <row r="1428" ht="15.75" customHeight="1">
      <c r="B1428" s="196"/>
      <c r="C1428" s="206"/>
      <c r="D1428" s="196"/>
      <c r="E1428" s="206"/>
    </row>
    <row r="1429" ht="15.75" customHeight="1">
      <c r="B1429" s="196"/>
      <c r="C1429" s="206"/>
      <c r="D1429" s="196"/>
      <c r="E1429" s="206"/>
    </row>
    <row r="1430" ht="15.75" customHeight="1">
      <c r="B1430" s="196"/>
      <c r="C1430" s="206"/>
      <c r="D1430" s="196"/>
      <c r="E1430" s="206"/>
    </row>
    <row r="1431" ht="15.75" customHeight="1">
      <c r="B1431" s="196"/>
      <c r="C1431" s="206"/>
      <c r="D1431" s="196"/>
      <c r="E1431" s="206"/>
    </row>
    <row r="1432" ht="15.75" customHeight="1">
      <c r="B1432" s="196"/>
      <c r="C1432" s="206"/>
      <c r="D1432" s="196"/>
      <c r="E1432" s="206"/>
    </row>
    <row r="1433" ht="15.75" customHeight="1">
      <c r="B1433" s="196"/>
      <c r="C1433" s="206"/>
      <c r="D1433" s="196"/>
      <c r="E1433" s="206"/>
    </row>
    <row r="1434" ht="15.75" customHeight="1">
      <c r="B1434" s="196"/>
      <c r="C1434" s="206"/>
      <c r="D1434" s="196"/>
      <c r="E1434" s="206"/>
    </row>
    <row r="1435" ht="15.75" customHeight="1">
      <c r="B1435" s="196"/>
      <c r="C1435" s="206"/>
      <c r="D1435" s="196"/>
      <c r="E1435" s="206"/>
    </row>
    <row r="1436" ht="15.75" customHeight="1">
      <c r="B1436" s="196"/>
      <c r="C1436" s="206"/>
      <c r="D1436" s="196"/>
      <c r="E1436" s="206"/>
    </row>
    <row r="1437" ht="15.75" customHeight="1">
      <c r="B1437" s="196"/>
      <c r="C1437" s="206"/>
      <c r="D1437" s="196"/>
      <c r="E1437" s="206"/>
    </row>
    <row r="1438" ht="15.75" customHeight="1">
      <c r="B1438" s="196"/>
      <c r="C1438" s="206"/>
      <c r="D1438" s="196"/>
      <c r="E1438" s="206"/>
    </row>
    <row r="1439" ht="15.75" customHeight="1">
      <c r="B1439" s="196"/>
      <c r="C1439" s="206"/>
      <c r="D1439" s="196"/>
      <c r="E1439" s="206"/>
    </row>
    <row r="1440" ht="15.75" customHeight="1">
      <c r="B1440" s="196"/>
      <c r="C1440" s="206"/>
      <c r="D1440" s="196"/>
      <c r="E1440" s="206"/>
    </row>
    <row r="1441" ht="15.75" customHeight="1">
      <c r="B1441" s="196"/>
      <c r="C1441" s="206"/>
      <c r="D1441" s="196"/>
      <c r="E1441" s="206"/>
    </row>
    <row r="1442" ht="15.75" customHeight="1">
      <c r="B1442" s="196"/>
      <c r="C1442" s="206"/>
      <c r="D1442" s="196"/>
      <c r="E1442" s="206"/>
    </row>
    <row r="1443" ht="15.75" customHeight="1">
      <c r="B1443" s="196"/>
      <c r="C1443" s="206"/>
      <c r="D1443" s="196"/>
      <c r="E1443" s="206"/>
    </row>
    <row r="1444" ht="15.75" customHeight="1">
      <c r="B1444" s="196"/>
      <c r="C1444" s="206"/>
      <c r="D1444" s="196"/>
      <c r="E1444" s="206"/>
    </row>
    <row r="1445" ht="15.75" customHeight="1">
      <c r="B1445" s="196"/>
      <c r="C1445" s="206"/>
      <c r="D1445" s="196"/>
      <c r="E1445" s="206"/>
    </row>
    <row r="1446" ht="15.75" customHeight="1">
      <c r="B1446" s="196"/>
      <c r="C1446" s="206"/>
      <c r="D1446" s="196"/>
      <c r="E1446" s="206"/>
    </row>
    <row r="1447" ht="15.75" customHeight="1">
      <c r="B1447" s="196"/>
      <c r="C1447" s="206"/>
      <c r="D1447" s="196"/>
      <c r="E1447" s="206"/>
    </row>
    <row r="1448" ht="15.75" customHeight="1">
      <c r="B1448" s="196"/>
      <c r="C1448" s="206"/>
      <c r="D1448" s="196"/>
      <c r="E1448" s="206"/>
    </row>
    <row r="1449" ht="15.75" customHeight="1">
      <c r="B1449" s="196"/>
      <c r="C1449" s="206"/>
      <c r="D1449" s="196"/>
      <c r="E1449" s="206"/>
    </row>
    <row r="1450" ht="15.75" customHeight="1">
      <c r="B1450" s="196"/>
      <c r="C1450" s="206"/>
      <c r="D1450" s="196"/>
      <c r="E1450" s="206"/>
    </row>
    <row r="1451" ht="15.75" customHeight="1">
      <c r="B1451" s="196"/>
      <c r="C1451" s="206"/>
      <c r="D1451" s="196"/>
      <c r="E1451" s="206"/>
    </row>
    <row r="1452" ht="15.75" customHeight="1">
      <c r="B1452" s="196"/>
      <c r="C1452" s="206"/>
      <c r="D1452" s="196"/>
      <c r="E1452" s="206"/>
    </row>
    <row r="1453" ht="15.75" customHeight="1">
      <c r="B1453" s="196"/>
      <c r="C1453" s="206"/>
      <c r="D1453" s="196"/>
      <c r="E1453" s="206"/>
    </row>
    <row r="1454" ht="15.75" customHeight="1">
      <c r="B1454" s="196"/>
      <c r="C1454" s="206"/>
      <c r="D1454" s="196"/>
      <c r="E1454" s="206"/>
    </row>
    <row r="1455" ht="15.75" customHeight="1">
      <c r="B1455" s="196"/>
      <c r="C1455" s="206"/>
      <c r="D1455" s="196"/>
      <c r="E1455" s="206"/>
    </row>
    <row r="1456" ht="15.75" customHeight="1">
      <c r="B1456" s="196"/>
      <c r="C1456" s="206"/>
      <c r="D1456" s="196"/>
      <c r="E1456" s="206"/>
    </row>
    <row r="1457" ht="15.75" customHeight="1">
      <c r="B1457" s="196"/>
      <c r="C1457" s="206"/>
      <c r="D1457" s="196"/>
      <c r="E1457" s="206"/>
    </row>
    <row r="1458" ht="15.75" customHeight="1">
      <c r="B1458" s="196"/>
      <c r="C1458" s="206"/>
      <c r="D1458" s="196"/>
      <c r="E1458" s="206"/>
    </row>
    <row r="1459" ht="15.75" customHeight="1">
      <c r="B1459" s="196"/>
      <c r="C1459" s="206"/>
      <c r="D1459" s="196"/>
      <c r="E1459" s="206"/>
    </row>
    <row r="1460" ht="15.75" customHeight="1">
      <c r="B1460" s="196"/>
      <c r="C1460" s="206"/>
      <c r="D1460" s="196"/>
      <c r="E1460" s="206"/>
    </row>
    <row r="1461" ht="15.75" customHeight="1">
      <c r="B1461" s="196"/>
      <c r="C1461" s="206"/>
      <c r="D1461" s="196"/>
      <c r="E1461" s="206"/>
    </row>
    <row r="1462" ht="15.75" customHeight="1">
      <c r="B1462" s="196"/>
      <c r="C1462" s="206"/>
      <c r="D1462" s="196"/>
      <c r="E1462" s="206"/>
    </row>
    <row r="1463" ht="15.75" customHeight="1">
      <c r="B1463" s="196"/>
      <c r="C1463" s="206"/>
      <c r="D1463" s="196"/>
      <c r="E1463" s="206"/>
    </row>
    <row r="1464" ht="15.75" customHeight="1">
      <c r="B1464" s="196"/>
      <c r="C1464" s="206"/>
      <c r="D1464" s="196"/>
      <c r="E1464" s="206"/>
    </row>
    <row r="1465" ht="15.75" customHeight="1">
      <c r="B1465" s="196"/>
      <c r="C1465" s="206"/>
      <c r="D1465" s="196"/>
      <c r="E1465" s="206"/>
    </row>
    <row r="1466" ht="15.75" customHeight="1">
      <c r="B1466" s="196"/>
      <c r="C1466" s="206"/>
      <c r="D1466" s="196"/>
      <c r="E1466" s="206"/>
    </row>
    <row r="1467" ht="15.75" customHeight="1">
      <c r="B1467" s="196"/>
      <c r="C1467" s="206"/>
      <c r="D1467" s="196"/>
      <c r="E1467" s="206"/>
    </row>
    <row r="1468" ht="15.75" customHeight="1">
      <c r="B1468" s="196"/>
      <c r="C1468" s="206"/>
      <c r="D1468" s="196"/>
      <c r="E1468" s="206"/>
    </row>
    <row r="1469" ht="15.75" customHeight="1">
      <c r="B1469" s="196"/>
      <c r="C1469" s="206"/>
      <c r="D1469" s="196"/>
      <c r="E1469" s="206"/>
    </row>
    <row r="1470" ht="15.75" customHeight="1">
      <c r="B1470" s="196"/>
      <c r="C1470" s="206"/>
      <c r="D1470" s="196"/>
      <c r="E1470" s="206"/>
    </row>
    <row r="1471" ht="15.75" customHeight="1">
      <c r="B1471" s="196"/>
      <c r="C1471" s="206"/>
      <c r="D1471" s="196"/>
      <c r="E1471" s="206"/>
    </row>
    <row r="1472" ht="15.75" customHeight="1">
      <c r="B1472" s="196"/>
      <c r="C1472" s="206"/>
      <c r="D1472" s="196"/>
      <c r="E1472" s="206"/>
    </row>
    <row r="1473" ht="15.75" customHeight="1">
      <c r="B1473" s="196"/>
      <c r="C1473" s="206"/>
      <c r="D1473" s="196"/>
      <c r="E1473" s="206"/>
    </row>
  </sheetData>
  <autoFilter ref="$B$7:$J$543">
    <filterColumn colId="8">
      <filters blank="1">
        <filter val="SIM"/>
      </filters>
    </filterColumn>
  </autoFilter>
  <mergeCells count="5">
    <mergeCell ref="B2:J2"/>
    <mergeCell ref="B3:J3"/>
    <mergeCell ref="C4:J4"/>
    <mergeCell ref="C5:J5"/>
    <mergeCell ref="B6:J6"/>
  </mergeCells>
  <conditionalFormatting sqref="I54:I515">
    <cfRule type="cellIs" dxfId="0" priority="1" operator="lessThan">
      <formula>0</formula>
    </cfRule>
  </conditionalFormatting>
  <conditionalFormatting sqref="I54:I515">
    <cfRule type="cellIs" dxfId="1" priority="2" operator="between">
      <formula>0</formula>
      <formula>30</formula>
    </cfRule>
  </conditionalFormatting>
  <conditionalFormatting sqref="J54:J515">
    <cfRule type="cellIs" dxfId="2" priority="3" operator="equal">
      <formula>"SIM"</formula>
    </cfRule>
  </conditionalFormatting>
  <conditionalFormatting sqref="J54:J515">
    <cfRule type="cellIs" dxfId="0" priority="4" operator="equal">
      <formula>"NÃO"</formula>
    </cfRule>
  </conditionalFormatting>
  <printOptions/>
  <pageMargins bottom="0.78740157480315" footer="0.0" header="0.0" left="0.511811023622047" right="0.511811023622047" top="1.34740157480315"/>
  <pageSetup paperSize="9" scale="7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2022-03-03T11:43:00Z</dcterms:created>
  <dc:creator>ALVARO MEDEIROS DE SOUZA ANJOS FILHO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7F9167E3B4184E8B9FA71114819A9D7A</vt:lpwstr>
  </property>
  <property fmtid="{D5CDD505-2E9C-101B-9397-08002B2CF9AE}" pid="3" name="KSOProductBuildVer">
    <vt:lpwstr>1046-11.2.0.11225</vt:lpwstr>
  </property>
</Properties>
</file>